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 tabRatio="920" activeTab="1"/>
  </bookViews>
  <sheets>
    <sheet name="Приложение 1" sheetId="1" r:id="rId1"/>
    <sheet name="Приложение 2" sheetId="2" r:id="rId2"/>
    <sheet name="Приложение 3 " sheetId="4" r:id="rId3"/>
    <sheet name="Приложение 4" sheetId="6" r:id="rId4"/>
    <sheet name="Приложение 5 " sheetId="8" r:id="rId5"/>
  </sheets>
  <externalReferences>
    <externalReference r:id="rId6"/>
  </externalReferences>
  <definedNames>
    <definedName name="_xlnm.Print_Area" localSheetId="1">'Приложение 2'!$A$1:$J$107</definedName>
    <definedName name="_xlnm.Print_Area" localSheetId="2">'Приложение 3 '!$A$1:$O$34</definedName>
    <definedName name="_xlnm.Print_Area" localSheetId="4">'Приложение 5 '!$A$1:$L$94</definedName>
  </definedNames>
  <calcPr calcId="152511"/>
</workbook>
</file>

<file path=xl/calcChain.xml><?xml version="1.0" encoding="utf-8"?>
<calcChain xmlns="http://schemas.openxmlformats.org/spreadsheetml/2006/main">
  <c r="S32" i="1" l="1"/>
  <c r="R32" i="1"/>
  <c r="S35" i="1"/>
  <c r="R35" i="1"/>
  <c r="L68" i="8" l="1"/>
  <c r="L67" i="8" s="1"/>
  <c r="G58" i="8"/>
  <c r="F58" i="8"/>
  <c r="G49" i="8"/>
  <c r="F49" i="8"/>
  <c r="G40" i="8"/>
  <c r="H40" i="8"/>
  <c r="I40" i="8"/>
  <c r="J40" i="8"/>
  <c r="K40" i="8"/>
  <c r="L40" i="8"/>
  <c r="F40" i="8"/>
  <c r="Q27" i="6"/>
  <c r="K21" i="4" l="1"/>
  <c r="Q20" i="6" l="1"/>
  <c r="M34" i="4"/>
  <c r="M33" i="4"/>
  <c r="L33" i="4"/>
  <c r="K33" i="4"/>
  <c r="J33" i="4"/>
  <c r="I33" i="4"/>
  <c r="H33" i="4"/>
  <c r="G33" i="4"/>
  <c r="G29" i="4"/>
  <c r="M26" i="4"/>
  <c r="L26" i="4"/>
  <c r="K26" i="4"/>
  <c r="J26" i="4"/>
  <c r="I26" i="4"/>
  <c r="H26" i="4"/>
  <c r="G26" i="4"/>
  <c r="M24" i="4"/>
  <c r="L24" i="4"/>
  <c r="K24" i="4"/>
  <c r="J24" i="4"/>
  <c r="I24" i="4"/>
  <c r="H24" i="4"/>
  <c r="G24" i="4"/>
  <c r="M23" i="4"/>
  <c r="L23" i="4"/>
  <c r="K23" i="4"/>
  <c r="J23" i="4"/>
  <c r="I23" i="4"/>
  <c r="H23" i="4"/>
  <c r="G23" i="4"/>
  <c r="M22" i="4"/>
  <c r="L22" i="4"/>
  <c r="K22" i="4"/>
  <c r="J22" i="4"/>
  <c r="I22" i="4"/>
  <c r="H22" i="4"/>
  <c r="G22" i="4"/>
  <c r="M21" i="4"/>
  <c r="L21" i="4"/>
  <c r="I21" i="4"/>
  <c r="H21" i="4"/>
  <c r="G21" i="4"/>
  <c r="G15" i="4"/>
  <c r="H15" i="4"/>
  <c r="I15" i="4"/>
  <c r="J15" i="4"/>
  <c r="P35" i="1"/>
  <c r="O35" i="1"/>
  <c r="Q35" i="1"/>
  <c r="P32" i="1"/>
  <c r="O32" i="1"/>
  <c r="Q32" i="1"/>
  <c r="J21" i="4" l="1"/>
  <c r="H59" i="8" l="1"/>
  <c r="H58" i="8" s="1"/>
  <c r="L50" i="8"/>
  <c r="L49" i="8" s="1"/>
  <c r="K50" i="8"/>
  <c r="K49" i="8" s="1"/>
  <c r="J50" i="8"/>
  <c r="J49" i="8" s="1"/>
  <c r="I50" i="8"/>
  <c r="I49" i="8" s="1"/>
  <c r="H50" i="8"/>
  <c r="H49" i="8" s="1"/>
  <c r="L20" i="8"/>
  <c r="K20" i="8"/>
  <c r="J20" i="8"/>
  <c r="I20" i="8"/>
  <c r="H20" i="8"/>
  <c r="G20" i="8"/>
  <c r="F20" i="8"/>
  <c r="L19" i="8"/>
  <c r="K19" i="8"/>
  <c r="J19" i="8"/>
  <c r="I19" i="8"/>
  <c r="H19" i="8"/>
  <c r="G19" i="8"/>
  <c r="F19" i="8"/>
  <c r="L18" i="8"/>
  <c r="K18" i="8"/>
  <c r="J18" i="8"/>
  <c r="I18" i="8"/>
  <c r="H18" i="8"/>
  <c r="G18" i="8"/>
  <c r="F18" i="8"/>
  <c r="L17" i="8"/>
  <c r="K17" i="8"/>
  <c r="J17" i="8"/>
  <c r="I17" i="8"/>
  <c r="H17" i="8"/>
  <c r="G17" i="8"/>
  <c r="F17" i="8"/>
  <c r="L16" i="8"/>
  <c r="K16" i="8"/>
  <c r="J16" i="8"/>
  <c r="I16" i="8"/>
  <c r="H16" i="8"/>
  <c r="G16" i="8"/>
  <c r="F16" i="8"/>
  <c r="L15" i="8"/>
  <c r="K15" i="8"/>
  <c r="J15" i="8"/>
  <c r="I15" i="8"/>
  <c r="H15" i="8"/>
  <c r="G15" i="8"/>
  <c r="F15" i="8"/>
  <c r="L14" i="8"/>
  <c r="K14" i="8"/>
  <c r="J14" i="8"/>
  <c r="I14" i="8"/>
  <c r="H14" i="8"/>
  <c r="G14" i="8"/>
  <c r="F14" i="8"/>
  <c r="L13" i="8"/>
  <c r="K13" i="8"/>
  <c r="J13" i="8"/>
  <c r="I13" i="8"/>
  <c r="H13" i="8"/>
  <c r="G13" i="8"/>
  <c r="F13" i="8"/>
  <c r="R55" i="6"/>
  <c r="Q55" i="6"/>
  <c r="P55" i="6"/>
  <c r="O55" i="6"/>
  <c r="N55" i="6"/>
  <c r="M55" i="6"/>
  <c r="R53" i="6"/>
  <c r="Q53" i="6"/>
  <c r="P53" i="6"/>
  <c r="O53" i="6"/>
  <c r="N53" i="6"/>
  <c r="M53" i="6"/>
  <c r="R50" i="6"/>
  <c r="L34" i="4" s="1"/>
  <c r="Q50" i="6"/>
  <c r="K34" i="4" s="1"/>
  <c r="P50" i="6"/>
  <c r="O50" i="6"/>
  <c r="I34" i="4" s="1"/>
  <c r="N50" i="6"/>
  <c r="H34" i="4" s="1"/>
  <c r="M50" i="6"/>
  <c r="G34" i="4" s="1"/>
  <c r="P48" i="6"/>
  <c r="N48" i="6"/>
  <c r="M48" i="6"/>
  <c r="S44" i="6"/>
  <c r="L59" i="8" s="1"/>
  <c r="R44" i="6"/>
  <c r="K59" i="8" s="1"/>
  <c r="K58" i="8" s="1"/>
  <c r="Q44" i="6"/>
  <c r="J59" i="8" s="1"/>
  <c r="P44" i="6"/>
  <c r="I59" i="8" s="1"/>
  <c r="I58" i="8" s="1"/>
  <c r="O44" i="6"/>
  <c r="N44" i="6"/>
  <c r="M44" i="6"/>
  <c r="R43" i="6"/>
  <c r="Q43" i="6"/>
  <c r="P43" i="6"/>
  <c r="O43" i="6"/>
  <c r="N43" i="6"/>
  <c r="M43" i="6"/>
  <c r="M14" i="6" s="1"/>
  <c r="S41" i="6"/>
  <c r="S40" i="6" s="1"/>
  <c r="R41" i="6"/>
  <c r="Q41" i="6"/>
  <c r="P41" i="6"/>
  <c r="O41" i="6"/>
  <c r="N41" i="6"/>
  <c r="M41" i="6"/>
  <c r="R40" i="6"/>
  <c r="L29" i="4" s="1"/>
  <c r="Q40" i="6"/>
  <c r="K29" i="4" s="1"/>
  <c r="P40" i="6"/>
  <c r="J29" i="4" s="1"/>
  <c r="O40" i="6"/>
  <c r="I29" i="4" s="1"/>
  <c r="N40" i="6"/>
  <c r="H29" i="4" s="1"/>
  <c r="S38" i="6"/>
  <c r="R38" i="6"/>
  <c r="Q38" i="6"/>
  <c r="P38" i="6"/>
  <c r="O38" i="6"/>
  <c r="S35" i="6"/>
  <c r="S34" i="6" s="1"/>
  <c r="S33" i="6" s="1"/>
  <c r="L32" i="8" s="1"/>
  <c r="L31" i="8" s="1"/>
  <c r="R35" i="6"/>
  <c r="Q35" i="6"/>
  <c r="P35" i="6"/>
  <c r="O35" i="6"/>
  <c r="N35" i="6"/>
  <c r="N34" i="6" s="1"/>
  <c r="N33" i="6" s="1"/>
  <c r="G32" i="8" s="1"/>
  <c r="G31" i="8" s="1"/>
  <c r="M35" i="6"/>
  <c r="M34" i="6" s="1"/>
  <c r="M33" i="6" s="1"/>
  <c r="F32" i="8" s="1"/>
  <c r="F31" i="8" s="1"/>
  <c r="R34" i="6"/>
  <c r="R33" i="6" s="1"/>
  <c r="K32" i="8" s="1"/>
  <c r="K31" i="8" s="1"/>
  <c r="Q34" i="6"/>
  <c r="Q33" i="6" s="1"/>
  <c r="J32" i="8" s="1"/>
  <c r="J31" i="8" s="1"/>
  <c r="P34" i="6"/>
  <c r="P33" i="6" s="1"/>
  <c r="I32" i="8" s="1"/>
  <c r="I31" i="8" s="1"/>
  <c r="O34" i="6"/>
  <c r="O33" i="6" s="1"/>
  <c r="H32" i="8" s="1"/>
  <c r="H31" i="8" s="1"/>
  <c r="S27" i="6"/>
  <c r="M16" i="4" s="1"/>
  <c r="R27" i="6"/>
  <c r="K16" i="4"/>
  <c r="P27" i="6"/>
  <c r="O27" i="6"/>
  <c r="I16" i="4" s="1"/>
  <c r="N27" i="6"/>
  <c r="M27" i="6"/>
  <c r="G16" i="4" s="1"/>
  <c r="S20" i="6"/>
  <c r="R20" i="6"/>
  <c r="Q19" i="6"/>
  <c r="P20" i="6"/>
  <c r="O20" i="6"/>
  <c r="N20" i="6"/>
  <c r="M20" i="6"/>
  <c r="M19" i="6" s="1"/>
  <c r="R14" i="6"/>
  <c r="Q14" i="6"/>
  <c r="P14" i="6"/>
  <c r="O14" i="6"/>
  <c r="N14" i="6"/>
  <c r="M13" i="6"/>
  <c r="S12" i="6"/>
  <c r="R12" i="6"/>
  <c r="Q12" i="6"/>
  <c r="P12" i="6"/>
  <c r="O12" i="6"/>
  <c r="N12" i="6"/>
  <c r="M12" i="6"/>
  <c r="S11" i="6"/>
  <c r="M29" i="4" l="1"/>
  <c r="S13" i="6"/>
  <c r="L58" i="8"/>
  <c r="M15" i="6"/>
  <c r="F22" i="8"/>
  <c r="M47" i="6"/>
  <c r="M46" i="6" s="1"/>
  <c r="N13" i="6"/>
  <c r="S43" i="6"/>
  <c r="S14" i="6" s="1"/>
  <c r="O13" i="6"/>
  <c r="O19" i="6"/>
  <c r="O47" i="6"/>
  <c r="O46" i="6" s="1"/>
  <c r="N47" i="6"/>
  <c r="N46" i="6" s="1"/>
  <c r="P13" i="6"/>
  <c r="Q47" i="6"/>
  <c r="Q46" i="6" s="1"/>
  <c r="Q13" i="6"/>
  <c r="R47" i="6"/>
  <c r="R46" i="6" s="1"/>
  <c r="R13" i="6"/>
  <c r="S19" i="6"/>
  <c r="J58" i="8"/>
  <c r="P47" i="6"/>
  <c r="P46" i="6" s="1"/>
  <c r="Q15" i="6"/>
  <c r="J22" i="8"/>
  <c r="J21" i="8" s="1"/>
  <c r="S10" i="6"/>
  <c r="N19" i="6"/>
  <c r="H16" i="4"/>
  <c r="P19" i="6"/>
  <c r="J16" i="4"/>
  <c r="R19" i="6"/>
  <c r="L16" i="4"/>
  <c r="M15" i="4"/>
  <c r="G68" i="8" l="1"/>
  <c r="G67" i="8" s="1"/>
  <c r="N11" i="6"/>
  <c r="N10" i="6" s="1"/>
  <c r="H68" i="8"/>
  <c r="H67" i="8" s="1"/>
  <c r="O11" i="6"/>
  <c r="O10" i="6" s="1"/>
  <c r="O15" i="6"/>
  <c r="H22" i="8"/>
  <c r="F68" i="8"/>
  <c r="F67" i="8" s="1"/>
  <c r="M11" i="6"/>
  <c r="M10" i="6" s="1"/>
  <c r="F21" i="8"/>
  <c r="F12" i="8"/>
  <c r="F11" i="8" s="1"/>
  <c r="S15" i="6"/>
  <c r="L22" i="8"/>
  <c r="N15" i="6"/>
  <c r="G22" i="8"/>
  <c r="R15" i="6"/>
  <c r="K22" i="8"/>
  <c r="K68" i="8"/>
  <c r="K67" i="8" s="1"/>
  <c r="R11" i="6"/>
  <c r="R10" i="6" s="1"/>
  <c r="P15" i="6"/>
  <c r="I22" i="8"/>
  <c r="J68" i="8"/>
  <c r="J67" i="8" s="1"/>
  <c r="Q11" i="6"/>
  <c r="Q10" i="6" s="1"/>
  <c r="I68" i="8"/>
  <c r="P11" i="6"/>
  <c r="P10" i="6" s="1"/>
  <c r="L15" i="4"/>
  <c r="K15" i="4"/>
  <c r="G21" i="8" l="1"/>
  <c r="G12" i="8"/>
  <c r="G11" i="8" s="1"/>
  <c r="L21" i="8"/>
  <c r="L12" i="8"/>
  <c r="L11" i="8" s="1"/>
  <c r="I12" i="8"/>
  <c r="I21" i="8"/>
  <c r="H21" i="8"/>
  <c r="H12" i="8"/>
  <c r="H11" i="8" s="1"/>
  <c r="K12" i="8"/>
  <c r="K11" i="8" s="1"/>
  <c r="K21" i="8"/>
  <c r="J12" i="8"/>
  <c r="J11" i="8" s="1"/>
  <c r="I67" i="8"/>
  <c r="I11" i="8"/>
</calcChain>
</file>

<file path=xl/sharedStrings.xml><?xml version="1.0" encoding="utf-8"?>
<sst xmlns="http://schemas.openxmlformats.org/spreadsheetml/2006/main" count="1548" uniqueCount="508">
  <si>
    <t>Код аналитической программной классификации</t>
  </si>
  <si>
    <t>№ п/п</t>
  </si>
  <si>
    <t>Наименование целевого показателя (индикатора)</t>
  </si>
  <si>
    <t>Единица измерения</t>
  </si>
  <si>
    <t>Значение целевых показателей</t>
  </si>
  <si>
    <t>отчет</t>
  </si>
  <si>
    <t>оценка</t>
  </si>
  <si>
    <t>прогноз</t>
  </si>
  <si>
    <t>ГП</t>
  </si>
  <si>
    <t>Пп</t>
  </si>
  <si>
    <t>2013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</si>
  <si>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</si>
  <si>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</si>
  <si>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</si>
  <si>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</si>
  <si>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</si>
  <si>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</si>
  <si>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</si>
  <si>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</si>
  <si>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</si>
  <si>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</si>
  <si>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</si>
  <si>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 xml:space="preserve">Государственная программа «Развитие промышленности и потребительского рынка» </t>
  </si>
  <si>
    <t>в процентах к предыдущему году</t>
  </si>
  <si>
    <t>100,7 &lt;*&gt;</t>
  </si>
  <si>
    <t>98,7 &lt;*&gt;</t>
  </si>
  <si>
    <t>101,3 &lt;*&gt;</t>
  </si>
  <si>
    <t>102,9 &lt;*&gt;</t>
  </si>
  <si>
    <t>97,0 &lt;*&gt;</t>
  </si>
  <si>
    <t>103,9 &lt;*&gt;</t>
  </si>
  <si>
    <t>112,8</t>
  </si>
  <si>
    <t>99,2</t>
  </si>
  <si>
    <t>107,0</t>
  </si>
  <si>
    <t>104,0</t>
  </si>
  <si>
    <t>-</t>
  </si>
  <si>
    <t>Подпрограмма "Развитие обрабатывающих производств"</t>
  </si>
  <si>
    <t>1</t>
  </si>
  <si>
    <t>Темп роста объемов отгруженных товаров собственного производства предприятий обрабатывающих производств</t>
  </si>
  <si>
    <t>115,5</t>
  </si>
  <si>
    <t>2</t>
  </si>
  <si>
    <t>Темп роста среднемесячной заработной платы предприятий обрабатывающих производств</t>
  </si>
  <si>
    <t>113,7</t>
  </si>
  <si>
    <t>3</t>
  </si>
  <si>
    <t>Темп роста производительности труда</t>
  </si>
  <si>
    <t>116,1</t>
  </si>
  <si>
    <t>4</t>
  </si>
  <si>
    <t>Объем экспорта конкурентоспособной промышленной продукции</t>
  </si>
  <si>
    <t>млн. долл. США</t>
  </si>
  <si>
    <t>5</t>
  </si>
  <si>
    <t>Объем привлеченных внебюджетных средств к реализации инвестиционных проектов</t>
  </si>
  <si>
    <t>млн. руб.</t>
  </si>
  <si>
    <t>6</t>
  </si>
  <si>
    <t>Количество созданных рабочих мест (накопленным итогом)</t>
  </si>
  <si>
    <t>человек</t>
  </si>
  <si>
    <t>7</t>
  </si>
  <si>
    <t>тыс. руб.</t>
  </si>
  <si>
    <t>8</t>
  </si>
  <si>
    <t>9</t>
  </si>
  <si>
    <t>Объем финансовой поддержки, оказанной субъектам деятельности в сфере промышленности</t>
  </si>
  <si>
    <t>10</t>
  </si>
  <si>
    <t>Доля производства продукции гражданского назначения от общего объема производства предприятий оборонно-промышленного комплекса</t>
  </si>
  <si>
    <t>процент</t>
  </si>
  <si>
    <t>Подпрограмма "Сохранение и создание рабочих мест для инвалидов в организациях, созданных общественными объединениями инвалидов и осуществляющих производственную деятельность на территории Удмуртской Республики"</t>
  </si>
  <si>
    <t>Удельный вес численности работающих инвалидов в организациях, получающих государственную поддержку</t>
  </si>
  <si>
    <t>Темп роста объема отгруженных товаров, работ, услуг в организациях, получающих государственную поддержку</t>
  </si>
  <si>
    <t>Подпрограмма "Развитие нефтедобывающей отрасли"</t>
  </si>
  <si>
    <t>Объем добычи нефти</t>
  </si>
  <si>
    <t>тыс. тонн</t>
  </si>
  <si>
    <t>Подпрограмма "Развитие промышленного сектора и трудовая адаптация осужденных, отбывающих наказание в учреждениях уголовно-исполнительной системы, расположенных на территории Удмуртской Республики"</t>
  </si>
  <si>
    <t>Объем выпуска товаров собственного производства, работ, услуг учреждениями Управления Федеральной службы исполнения наказаний по Удмуртской Республике</t>
  </si>
  <si>
    <t>Количество созданных и поддержанных рабочих мест</t>
  </si>
  <si>
    <t>единиц</t>
  </si>
  <si>
    <t>253</t>
  </si>
  <si>
    <t>274</t>
  </si>
  <si>
    <t>295</t>
  </si>
  <si>
    <t>Подпрограмма "Создание условий для реализации государственной программы"</t>
  </si>
  <si>
    <t>Уровень выполнения значений целевых показателей (индикаторов) государственной программы</t>
  </si>
  <si>
    <t>96,9</t>
  </si>
  <si>
    <t>97,7</t>
  </si>
  <si>
    <t>Доля заявителей, удовлетворенных качеством предоставления государственных услуг исполнительным органом государственной власти Удмуртской Республики, от общего числа заявителей, обратившихся за получением государственных услуг</t>
  </si>
  <si>
    <t>минута</t>
  </si>
  <si>
    <t>Подпрограмма "Развитие инновационного территориального кластера "Удмуртский машиностроительный кластер"</t>
  </si>
  <si>
    <t>Численность работников организаций - участников Кластера, прошедших профессиональную переподготовку и повышение квалификации по программам дополнительного образования в акционерном обществе "Управляющая компания "Удмуртский машиностроительный кластер"</t>
  </si>
  <si>
    <t>человек, на конец года</t>
  </si>
  <si>
    <t>Рост объема отгруженной организациями - участниками Кластера продукции</t>
  </si>
  <si>
    <t>Рост совокупной выручки организаций - участников Кластера от продаж продукции на внешнем рынке</t>
  </si>
  <si>
    <t>в 2,4 раза</t>
  </si>
  <si>
    <t>Количество сотрудников предприятий, прошедших обучение инструментам повышения производительности труда под федеральным управлением (с ФЦК)</t>
  </si>
  <si>
    <t>человек, нарастающим итогом</t>
  </si>
  <si>
    <t>Количество сотрудников предприятий, прошедших обучение инструментам повышения производительности труда под региональным управлением (с РЦК)</t>
  </si>
  <si>
    <t>Количество обученных сотрудников предприятий - участников национального проекта в рамках реализации мероприятий по повышению производительности труда самостоятельно, а также органов исполнительной власти</t>
  </si>
  <si>
    <t>Количество предприятий-участников, внедряющих мероприятия национального проекта под федеральным управлением (с ФЦК)</t>
  </si>
  <si>
    <t>единиц, нарастающим итогом</t>
  </si>
  <si>
    <t>Количество предприятий-участников, внедряющих мероприятия национального проекта под региональным управлением (с региональными центрами компетенций РЦК)</t>
  </si>
  <si>
    <t>Количество предприятий-участников, внедряющих мероприятия национального проекта самостоятельно</t>
  </si>
  <si>
    <t>Доля предприятий от общего числа предприятий, вовлеченных в национальный проект, на которых прирост производительности труда соответствует целевым показателям</t>
  </si>
  <si>
    <t>11</t>
  </si>
  <si>
    <t>Количество представителей региональных команд, прошедших обучение инструментам повышения производительности труда</t>
  </si>
  <si>
    <t>12</t>
  </si>
  <si>
    <t>Количество региональных центров компетенций, созданных в субъектах Российской Федерации в целях распространения лучших практик производительности труда</t>
  </si>
  <si>
    <t>13</t>
  </si>
  <si>
    <t>Доля предприятий, удовлетворенных работой региональных центров компетенций</t>
  </si>
  <si>
    <t>14</t>
  </si>
  <si>
    <t>15</t>
  </si>
  <si>
    <t>Количество сотрудников предприятий и представителей региональных команд, прошедших обучение инструментам повышения производительности труда</t>
  </si>
  <si>
    <t>16</t>
  </si>
  <si>
    <t>Доля предприятий, достигших ежегодного 5% прироста производительности труда на предприятиях - участниках национального проекта, внедряющих мероприятия национального проекта под федеральным и региональным управлением в течение трех лет участия в проекте</t>
  </si>
  <si>
    <t>17</t>
  </si>
  <si>
    <t>Количество созданных потоков-образцов на предприятиях - участниках национального проекта под региональным управлением (совместно с экспертами РЦК в сфере производительности труда), а также внедряющих мероприятия национального проекта самостоятельно (в том числе с привлечением консультантов), представляющие собой результат оптимизации производственных и (или) вспомогательных процессов на базе сформированной инфраструктуры для развития производственной системы в рамках организационной, методологической, экспертно-аналитической и информационной поддержки программ повышения производительности труда на предприятиях</t>
  </si>
  <si>
    <t>18</t>
  </si>
  <si>
    <t>Количество реализованных проектов по повышению производительности труда на предприятиях - участниках национального проекта по направлению "Бережливое производство" с помощью созданной региональной инфраструктуры обеспечения повышения производительности труда</t>
  </si>
  <si>
    <t>Подпрограмма "Развитие потребительского рынка в Удмуртской Республике"</t>
  </si>
  <si>
    <t>Розничный товарооборот (во всех каналах реализации) в Удмуртской Республике</t>
  </si>
  <si>
    <t>млн. рублей</t>
  </si>
  <si>
    <t>Объем производства алкогольной продукции в Удмуртской Республике</t>
  </si>
  <si>
    <t>тыс. дкл</t>
  </si>
  <si>
    <t>Объем производства этилового спирта в Удмуртской Республике</t>
  </si>
  <si>
    <t>Объем производства пива в Удмуртской Республике</t>
  </si>
  <si>
    <t>Соблюдение нормативов минимальной обеспеченности населения Удмуртской Республики площадью стационарных торговых объектов</t>
  </si>
  <si>
    <t>кв. метров на 1000 человек</t>
  </si>
  <si>
    <t>Количество нестационарных торговых объектов на территории Удмуртской Республики</t>
  </si>
  <si>
    <t>Количество рынков и ярмарок на территории Удмуртской Республики</t>
  </si>
  <si>
    <t>Количество жалоб, поступивших от субъектов предпринимательства по вопросам организации малых форм торговли</t>
  </si>
  <si>
    <t>не более 10</t>
  </si>
  <si>
    <t>Подпрограмма "Защита прав потребителей в Удмуртской Республике"</t>
  </si>
  <si>
    <t>Повышение уровня информированности населения (количество публикаций)</t>
  </si>
  <si>
    <t>Проведение контрольных мероприятий в социально значимых сферах потребительского рынка</t>
  </si>
  <si>
    <t>&lt;*&gt; В соответствии с ОКВЭД 2007</t>
  </si>
  <si>
    <t>ОМ</t>
  </si>
  <si>
    <t>М</t>
  </si>
  <si>
    <t>Наименование подпрограммы, основного мероприятия, мероприятия</t>
  </si>
  <si>
    <t>Ответственный исполнитель, соисполнители подпрограммы, основного мероприятия, мероприятия</t>
  </si>
  <si>
    <t>Срок выполнения</t>
  </si>
  <si>
    <t>Ожидаемый непосредственный результат</t>
  </si>
  <si>
    <t>Взаимосвязь с целевыми показателями (индикаторами)</t>
  </si>
  <si>
    <t>Развитие обрабатывающих производств</t>
  </si>
  <si>
    <t>Министерство промышленности и торговли Удмуртской Республики</t>
  </si>
  <si>
    <t>Устойчивый рост промышленного производства, увеличение доходов работников предприятий в Удмуртской Республике</t>
  </si>
  <si>
    <t>Ведомственная целевая программа "Развитие машиностроения и металлообработки в Удмуртской Республике на 2011 - 2013 годы"</t>
  </si>
  <si>
    <t>Республиканская целевая программа "Развитие лесопромышленного комплекса Удмуртской Республики на 2010 - 2013 годы"</t>
  </si>
  <si>
    <t>Министерство промышленности и энергетики Удмуртской Республики</t>
  </si>
  <si>
    <t>01</t>
  </si>
  <si>
    <t>02</t>
  </si>
  <si>
    <t>03</t>
  </si>
  <si>
    <t>Ведомственная целевая программа "Развитие легкой промышленности Удмуртской Республики на 2011 - 2013 годы"</t>
  </si>
  <si>
    <t>04</t>
  </si>
  <si>
    <t>Создание условий для увеличения выпуска продукции обрабатывающих производств, повышение ее качества и конкурентоспособности</t>
  </si>
  <si>
    <t>Устойчивый рост промышленного производства, увеличение доходов работников предприятий Удмуртской Республики</t>
  </si>
  <si>
    <t>2014-2017 годы</t>
  </si>
  <si>
    <t>Рост промышленного производства, создание высокопроизводительных рабочих мест на основе повышения доступности заемных средств для реализации инвестиционных проектов</t>
  </si>
  <si>
    <t>Повышение производительности труда</t>
  </si>
  <si>
    <t>2014 - 2016, 2018 годы</t>
  </si>
  <si>
    <t>Обеспечение положительной динамики объема производства легкой промышленности и лесопромышленного комплекса</t>
  </si>
  <si>
    <t>Продвижение продукции на межрегиональные, региональные и местные рынки</t>
  </si>
  <si>
    <t>15.1.1</t>
  </si>
  <si>
    <t>2021 - 2024 годы</t>
  </si>
  <si>
    <t>Освоение новых видов продукции, использование новых технологий и создание новых производств</t>
  </si>
  <si>
    <t>Предоставление хозяйствующим субъектам за счет средств бюджета Удмуртской Республики для реализации инвестиционных проектов субсидий на возмещение части процентной ставки по кредитам</t>
  </si>
  <si>
    <t>Рост промышленного производства, создание рабочих мест на основе повышения доступности заемных средств для реализации инвестиционных проектов</t>
  </si>
  <si>
    <t>15.1.5</t>
  </si>
  <si>
    <t>Предоставление субсидий производителям сельскохозяйственной техники</t>
  </si>
  <si>
    <t>Увеличение объема продаж сельскохозяйственной техники</t>
  </si>
  <si>
    <t>Возмещение части затрат промышленных предприятий на оплату услуг ресурсоснабжающих организаций по подключению к коммунальной инфраструктуре в рамках реализации инвестиционного проекта</t>
  </si>
  <si>
    <t>Создание нового производства товаров (работ, услуг)</t>
  </si>
  <si>
    <t>Возмещение промышленным предприятиям части затрат на уплату первого взноса (аванса) при заключении договора (договоров) лизинга оборудования с российскими лизинговыми организациями</t>
  </si>
  <si>
    <t>Создание нового производства товаров (работ, услуг), увеличение объемов существующего производства товаров (работ, услуг)</t>
  </si>
  <si>
    <t>Возмещение части затрат промышленных предприятий, связанных с приобретением нового оборудования</t>
  </si>
  <si>
    <t>05</t>
  </si>
  <si>
    <t>Организация и проведение конкурса "Лучшая реализованная идея в продвижении продукции"</t>
  </si>
  <si>
    <t>Продвижение продукции предприятий обрабатывающих производств на товарные рынки</t>
  </si>
  <si>
    <t>06</t>
  </si>
  <si>
    <t>Содействие кадровому обеспечению промышленности</t>
  </si>
  <si>
    <t>Повышение престижа и привлекательности рабочих профессий</t>
  </si>
  <si>
    <t>Организация и проведение конкурсов профессионального мастерства</t>
  </si>
  <si>
    <t>2013, 2018 - 2019 годы</t>
  </si>
  <si>
    <t>Организация и проведение мониторинга потребности промышленности Удмуртской Республики в кадрах</t>
  </si>
  <si>
    <t>07</t>
  </si>
  <si>
    <t>Организация и проведение обучающих семинаров, мастер-классов, выставок</t>
  </si>
  <si>
    <t>2013 - 2019 годы</t>
  </si>
  <si>
    <t>Создание условий для повышения конкурентоспособности, увеличения выпуска продукции предприятиями обрабатывающих производств</t>
  </si>
  <si>
    <t>08</t>
  </si>
  <si>
    <t>Содействие развитию внешнеэкономических и межрегиональных, внутрирегиональных связей Удмуртской Республики</t>
  </si>
  <si>
    <t>Продвижение продукции предприятий на внешние рынки, развитие кооперационных связей</t>
  </si>
  <si>
    <t>Создание электронной площадки взаимодействия промышленности Удмуртской Республики (субконтрактации)</t>
  </si>
  <si>
    <t>Повышение внутренней кооперации среди компаний Удмуртской Республики</t>
  </si>
  <si>
    <t>Проведение "Дня поставщика" госкорпораций и крупных российских компаний</t>
  </si>
  <si>
    <t>2018 - 2019 годы</t>
  </si>
  <si>
    <t>09</t>
  </si>
  <si>
    <t>Проведение совещаний, круглых столов с руководителями предприятий и представителями органов государственной власти и органов местного самоуправления</t>
  </si>
  <si>
    <t>Расширение сотрудничества, кооперации и рынков сбыта промышленной продукции</t>
  </si>
  <si>
    <t>Оказание консультационных и информационных услуг предприятиям обрабатывающих производств Удмуртской Республики</t>
  </si>
  <si>
    <t>Повышение эффективности государственного управления</t>
  </si>
  <si>
    <t>Мониторинг деятельности предприятий обрабатывающих производств в Удмуртской Республике</t>
  </si>
  <si>
    <t>Создание, развитие и обеспечение деятельности фондов и организаций поддержки субъектов деятельности в сфере промышленности</t>
  </si>
  <si>
    <t>Обеспечение доступа субъектам деятельности в сфере промышленности к финансовым ресурсам для осуществления инвестиционной деятельности</t>
  </si>
  <si>
    <t>15.1.5, 15.1.9</t>
  </si>
  <si>
    <t>Финансовое обеспечение создания и деятельности региональных фондов развития промышленности по программам, соответствующим условиям ФГАУ "РФТР" (Фонд развития промышленности)</t>
  </si>
  <si>
    <t>Финансовое обеспечение деятельности региональных фондов развития промышленности по региональным программам в сфере промышленности</t>
  </si>
  <si>
    <t>Обеспечение доступа субъектам деятельности в сфере промышленности к финансовым ресурсам для развития производств</t>
  </si>
  <si>
    <t>Организация взаимодействия с институтами развития</t>
  </si>
  <si>
    <t>Организация мониторинга финансирования и выполнения работ в рамках ГОЗ на предприятиях оборонно-промышленного комплекса</t>
  </si>
  <si>
    <t>Оказание содействия в расширении рынков сбыта гражданской продукции предприятиями оборонно-промышленного комплекса</t>
  </si>
  <si>
    <t>Обеспечение диверсификации предприятий оборонно-промышленного комплекса, достижение целевого показателя - доля гражданской продукции не менее 30% к 2025 году, к 2030 году - до 50% от общего объема производства ОПК</t>
  </si>
  <si>
    <t>15.1.10</t>
  </si>
  <si>
    <t>Т1</t>
  </si>
  <si>
    <t>Федеральный проект "Промышленный экспорт"</t>
  </si>
  <si>
    <t>Увеличение объема экспорта промышленных товаров за рубеж, в том числе продукции машиностроения, за счет развития международной конкурентоспособности предприятий</t>
  </si>
  <si>
    <t>15.1.4</t>
  </si>
  <si>
    <t>Региональный проект "Промышленный экспорт"</t>
  </si>
  <si>
    <t>Оказание содействия предприятиям в реализации корпоративных программ повышения конкурентоспособности</t>
  </si>
  <si>
    <t>Сохранение и создание рабочих мест для инвалидов в организациях, созданных общественными объединениями инвалидов и осуществляющих производственную деятельность на территории Удмуртской Республики</t>
  </si>
  <si>
    <t>Создание современных производств с возможностями эффективного использования труда инвалидов</t>
  </si>
  <si>
    <t>Ведомственная целевая программа "Сохранение и создание рабочих мест для инвалидов в организациях Общероссийской общественной организации инвалидов "Всероссийское ордена Трудового Красного Знамени общество слепых", расположенных на территории Удмуртской Республики, на 2011 - 2013 годы"</t>
  </si>
  <si>
    <t>Сохранение и создание рабочих мест для инвалидов в организациях ВОС, расположенных на территории Удмуртской Республики</t>
  </si>
  <si>
    <t>Сохранение и создание рабочих мест для инвалидов и техническое перевооружение организаций, созданных общественными объединениями инвалидов и осуществляющих производственную деятельность на территории Удмуртской Республики</t>
  </si>
  <si>
    <t>2014 - 2016 годы</t>
  </si>
  <si>
    <t>Сохранение численности работающих инвалидов в организациях Всероссийского ордена Трудового Красного Знамени общества слепых в Удмуртской Республике - не менее 50% численности работников организаций ВОС</t>
  </si>
  <si>
    <t>Техническое перевооружение и модернизация производства организаций Всероссийского ордена Трудового Красного Знамени общества слепых в Удмуртской Республике</t>
  </si>
  <si>
    <t>Обеспечение численности работающих инвалидов - не менее 50% численности работников организаций, получающих поддержку</t>
  </si>
  <si>
    <t>15.2.1, 15.2.2</t>
  </si>
  <si>
    <t>Техническое перевооружение и модернизация производственных мощностей</t>
  </si>
  <si>
    <t xml:space="preserve">15.2.1,
15.2.2
</t>
  </si>
  <si>
    <t>Развитие нефтедобывающей отрасли</t>
  </si>
  <si>
    <t>Выполнение запланированных уровней добычи нефти в соответствии с проектной документацией, повышение коэффициента извлечения нефти</t>
  </si>
  <si>
    <t>Анализ и мониторинг развития нефтяной отрасли Удмуртской Республики</t>
  </si>
  <si>
    <t xml:space="preserve">15.0.1,
15.3.1
</t>
  </si>
  <si>
    <t>Развитие промышленного сектора и трудовая адаптация осужденных, отбывающих наказание в учреждениях уголовно-исполнительной системы, расположенных на территории Удмуртской Республики</t>
  </si>
  <si>
    <t>Обеспечение трудовой адаптации осужденных в учреждениях уголовно-исполнительной системы, расположенных на территории Удмуртской Республики</t>
  </si>
  <si>
    <t>Республиканская целевая программа "Развитие промышленного сектора и обеспечение трудовой адаптации осужденных в учреждениях уголовно-исполнительной системы Удмуртской Республики на 2010 - 2015 годы"</t>
  </si>
  <si>
    <t>Обеспечение вещевым имуществом осужденных и форменным обмундированием сотрудников УИС. Трудоустройство осужденных, Обучение профессиям осужденных в соответствии с государственными образовательными стандартами нового поколения</t>
  </si>
  <si>
    <t>Трудовая адаптация осужденных, создание новых рабочих мест, обеспечение устойчивой работы промышленного сектора учреждений уголовно-исполнительной системы</t>
  </si>
  <si>
    <t>Трудоустройство осужденных</t>
  </si>
  <si>
    <t xml:space="preserve">15.4.1,
15.4.2
</t>
  </si>
  <si>
    <t>Техническое перевооружение и модернизация производства</t>
  </si>
  <si>
    <t>Приобретение основных средств для трудоустройства осужденных</t>
  </si>
  <si>
    <t>Создание условий для реализации государственной программы</t>
  </si>
  <si>
    <t>Обеспечение деятельности Министерства</t>
  </si>
  <si>
    <t>Реализация установленных функций (полномочий) государственного органа</t>
  </si>
  <si>
    <t>15.5.1</t>
  </si>
  <si>
    <t>Уплата налогов</t>
  </si>
  <si>
    <t>2013 - 2016 годы</t>
  </si>
  <si>
    <t>Отсутствие задолженности по платежам в бюджет Удмуртской Республики</t>
  </si>
  <si>
    <t>Содержание имущества, находящегося в собственности Удмуртской Республики</t>
  </si>
  <si>
    <t>Обеспечение деятельности Министерства за счет содержания имущества в надлежащем состоянии</t>
  </si>
  <si>
    <t>Обеспечение внедрения и функционирования серверного, компьютерного оборудования, оргтехники, коммуникационного оборудования, программного обеспечения</t>
  </si>
  <si>
    <t>Обеспечение деятельности Министерства за счет обеспечения бесперебойным функционированием информационных систем и комплексов</t>
  </si>
  <si>
    <t>Внедрение, развитие и техническое сопровождение автоматизированных информационных систем общего характера</t>
  </si>
  <si>
    <t>Обеспечение Министерства промышленности и торговли Удмуртской Республики услугами связи: Интернет, электронная почта, сотовая связь, фиксированная местная, междугородная, международная телефонная связь</t>
  </si>
  <si>
    <t>Обеспечение деятельности Министерства за счет обеспечения бесперебойного функционирования средств связи</t>
  </si>
  <si>
    <t>Организация обучения, повышения квалификации сотрудников Министерства промышленности и торговли Удмуртской Республики</t>
  </si>
  <si>
    <t>Обеспечение деятельности Министерства за счет повышения квалификации сотрудников</t>
  </si>
  <si>
    <t>Предупреждение, выявление и пресечение нарушений юридическими лицами, их руководителями и иными должностными лицами, индивидуальными предпринимателями, нарушений лицензионных требований и условий, уменьшение количества нарушений лицензионных требований и условий, совершаемых лицензиатами</t>
  </si>
  <si>
    <t>2019 - 2024 годы</t>
  </si>
  <si>
    <t>Осуществление государственного регулирования в сфере оборота алкогольной продукции</t>
  </si>
  <si>
    <t>2019 - 2020 годы</t>
  </si>
  <si>
    <t>Обеспечение деятельности по осуществлению государственного регулирования в сфере оборота алкогольной продукции</t>
  </si>
  <si>
    <t>Осуществление функций контрольного органа в сфере закупок товаров, работ, услуг для государственных нужд Удмуртской Республики и муниципальных нужд муниципальных образований в Удмуртской Республике</t>
  </si>
  <si>
    <t>Предупреждение, выявление и пресечение нарушений в сфере осуществления закупок товаров, работ, услуг для государственных нужд Удмуртской Республики и муниципальных нужд муниципальных образований в Удмуртской Республике</t>
  </si>
  <si>
    <t>Развитие инновационного территориального кластера "Удмуртский машиностроительный кластер"</t>
  </si>
  <si>
    <t>Решение задач социально-экономического развития Удмуртской Республики посредством создания благоприятных условий для развития инновационного территориального кластера Удмуртской Республики "Удмуртский машиностроительный кластер"</t>
  </si>
  <si>
    <t>Создание благоприятных условий для развития инновационного территориального кластера, способствующего развитию реального сектора экономики, пополнению консолидированного бюджета Удмуртской Республики, обеспечению занятости Удмуртской Республики</t>
  </si>
  <si>
    <t xml:space="preserve">15.6.1,
15.6.2,
15.6.3
</t>
  </si>
  <si>
    <t>Предоставление субсидий на осуществление уставной деятельности специализированной организации в интересах развития инновационного территориального кластера "Удмуртский машиностроительный кластер"</t>
  </si>
  <si>
    <t>Организационное развитие Кластера. Повышение эффективности управления Кластером. Оптимизация взаимодействия</t>
  </si>
  <si>
    <t>L2</t>
  </si>
  <si>
    <t>Федеральный проект "Адресная поддержка повышения производительности труда на предприятиях"</t>
  </si>
  <si>
    <t>Создание региональной инфраструктуры повышения производительности труда</t>
  </si>
  <si>
    <t>Региональный проект "Адресная поддержка повышения производительности труда на предприятиях"</t>
  </si>
  <si>
    <t>Создание и обеспечение деятельности регионального центра компетенций в сфере производительности труда</t>
  </si>
  <si>
    <t>В Удмуртской Республике создан и функционирует региональный центр компетенций</t>
  </si>
  <si>
    <t>Привлечение консультантов для работы на предприятиях, внедряющих мероприятия по повышению производительности труда</t>
  </si>
  <si>
    <t>Внедрены мероприятия по повышению производительности труда с вовлечением к 2020 году в реализацию регионального проекта 17 предприятий-участников. За 2019 - 2020 годы предприятиями самостоятельно обучено инструментам повышения производительности труда не менее 125 сотрудников</t>
  </si>
  <si>
    <t>Создание и обеспечение деятельности "фабрики процессов", представляющей собой площадку, обеспечивающую практическое обучение принципам и инструментам бережливого производства посредством имитации реальных производственных и вспомогательных процессов, но не более одной в субъекте Российской Федерации</t>
  </si>
  <si>
    <t>Создана и осуществляет деятельность "фабрика процессов"</t>
  </si>
  <si>
    <t>Предоставление субсидий на реализацию мероприятий регионального проекта "Адресная поддержка повышения производительности труда на предприятиях"</t>
  </si>
  <si>
    <t>Создание условий для развития многоформатной торговли (рыночной, ярмарочной, мобильной, дистанционной и нестационарных торговых объектов)</t>
  </si>
  <si>
    <t>Совершенствование правового регулирования в сфере потребительского рынка. Расширение каналов сбыта товаров посредством развития всех форматов торговли, создание условий для формирования комфортной среды для потребителей республики</t>
  </si>
  <si>
    <t>Развитие потребительского рынка в Удмуртской Республике</t>
  </si>
  <si>
    <t>Совершенствование правового регулирования в сфере потребительского рынка</t>
  </si>
  <si>
    <t>Актуализация и совершенствование нормативно-правового регулирования по размещению нестационарных торговых объектов, рынков, ярмарок</t>
  </si>
  <si>
    <t>Создание условий для организации торговли на территории Удмуртской Республики</t>
  </si>
  <si>
    <t>Координация работы органов местного самоуправления по вопросам развития потребительского рынка</t>
  </si>
  <si>
    <t>Создание условий для организации торговой деятельности на территории муниципальных образований</t>
  </si>
  <si>
    <t>Организация и проведение мониторинга выполнения требований федерального и регионального законодательства в части упорядочения торговли на розничных рынках, ярмарках, НТО, в современных торгово-сервисных комплексах</t>
  </si>
  <si>
    <t>Осуществление контроля за выполнением требований федерального и регионального законодательства</t>
  </si>
  <si>
    <t>Организация информационно-аналитического наблюдения за состоянием рынка определенного товара и осуществлением торговой деятельности на территории Удмуртской Республики</t>
  </si>
  <si>
    <t>Насыщение потребительского рынка товарами (услугами), доступность товаров (услуг) для населения</t>
  </si>
  <si>
    <t xml:space="preserve">15.0.3,
15.7.1
</t>
  </si>
  <si>
    <t>Актуализация сведений об объектах сферы потребительского рынка в Удмуртской Республике</t>
  </si>
  <si>
    <t>Проведение совместных мероприятий с организациями торговли и товаропроизводителями по организации взаимного сотрудничества, в том числе организация торгово-закупочных сессий</t>
  </si>
  <si>
    <t>Стимулирование деловой активности и обеспечение взаимодействия субъектов потребительского рынка республики</t>
  </si>
  <si>
    <t>15.7.1</t>
  </si>
  <si>
    <t>Содействие развитию кадрового обеспечения сферы потребительского рынка</t>
  </si>
  <si>
    <t>Создание условий для подготовки и повышения квалификации специалистов сферы потребительского рынка Удмуртской Республики</t>
  </si>
  <si>
    <t>Осуществление регионального государственного контроля (надзора) в области розничной продажи алкогольной и спиртосодержащей продукции</t>
  </si>
  <si>
    <t>Обеспечение легальности и оборота алкогольной, спиртосодержащей и безалкогольной продукции</t>
  </si>
  <si>
    <t>Оказание информационной и организационной поддержки отраслевым мероприятиям</t>
  </si>
  <si>
    <t>Формирование и повышение конкурентоспособности предприятий на потребительском рынке, поддержка отечественных товаропроизводителей, повышение престижа рабочих профессий</t>
  </si>
  <si>
    <t>Защита прав потребителей в Удмуртской Республике</t>
  </si>
  <si>
    <t>Повышение уровня доступности информации о правах потребителей и механизмах их защиты, установленных законодательством Российской Федерации</t>
  </si>
  <si>
    <t>Организация и проведение информационной работы по вопросам: защиты прав потребителей, качества и безопасности товаров и услуг</t>
  </si>
  <si>
    <t>Министерство промышленности и торговли Удмуртской Республики, Управление Федеральной службы по надзору в сфере защиты прав потребителей и благополучия человека по Удмуртской Республике</t>
  </si>
  <si>
    <t>Повышение уровня доступности информации о правах потребителей и механизмах их защиты, установленных законодательством Российской Федерации. Повышение правовой грамотности населения в сфере защиты прав потребителей</t>
  </si>
  <si>
    <t>Проведение заседаний по защите прав потребителей, публичных слушаний правоприменительной практики при осуществлении контрольно-надзорной деятельности в различных секторах потребительского рынка, месячника по защите прав потребителей и других мероприятий</t>
  </si>
  <si>
    <t>Взаимодействие, обеспечение информационного обмена между территориальными органами федеральных органов исполнительной власти, исполнительными органами государственной власти Удмуртской Республики, органами местного самоуправления республики, общественными объединениями и иными организациями по вопросам защиты прав потребителей</t>
  </si>
  <si>
    <t>15.8.1</t>
  </si>
  <si>
    <t>Реализация мероприятий по обеспечению качества произведенной и реализуемой продукции (товара)</t>
  </si>
  <si>
    <t>Обеспечение безопасности и качества пищевой продукции, возможность проведения лабораторных испытаний</t>
  </si>
  <si>
    <t>Организация мониторинга и обследование объектов потребительского рынка по вопросам качества и безопасности товаров и вопросам доступности инвалидов и маломобильных групп населения</t>
  </si>
  <si>
    <t>Управление Федеральной службы по надзору в сфере защиты прав потребителей и благополучия человека по Удмуртской Республике, Министерство промышленности и торговли Удмуртской Республики</t>
  </si>
  <si>
    <t>Повышение качества и безопасности товаров и услуг, уровня обслуживания населения, доступности для инвалидов и маломобильных групп населения на территории Удмуртской Республики</t>
  </si>
  <si>
    <t>15.8.2</t>
  </si>
  <si>
    <t>Организация и проведение мероприятий по государственному надзору за соблюдением требований ветеринарного законодательства. Принятие мер реагирования за нарушение норм законодательства Российской Федерации</t>
  </si>
  <si>
    <t>Главное управление ветеринарии Удмуртской Республики, Министерство промышленности и торговли Удмуртской Республики</t>
  </si>
  <si>
    <t>Организация равного доступа для эффективной реализации потребителями Удмуртской Республики своих законных прав и интересов</t>
  </si>
  <si>
    <t xml:space="preserve"> Приложение 3</t>
  </si>
  <si>
    <t>Наименование меры государственного регулирования</t>
  </si>
  <si>
    <t>Показатель применения меры</t>
  </si>
  <si>
    <t>Финансовая оценка результата, тыс. рублей</t>
  </si>
  <si>
    <t>Объем бюджетных ассигнований из бюджета Удмуртской Республики, тыс. рублей</t>
  </si>
  <si>
    <t>Краткое обоснование необходимости применения меры для достижения государственной цели</t>
  </si>
  <si>
    <t>Предоставление субсидий на создание, развитие и обеспечение деятельности фондов и организаций поддержки субъектов деятельности в сфере промышленности</t>
  </si>
  <si>
    <t>Предоставление субсидий позволит восполнить дефицит оборотных средств, осуществить техническое перевооружение и модернизацию производства, освоить производство новых видов продукции, обеспечить рост занятости инвалидов, повысить качество и конкурентоспособность продукции</t>
  </si>
  <si>
    <t>Предоставление субсидий на расширение действующих и организацию новых производств, организацию новых рабочих мест, организацию системы профессионального образования и упреждающей профессиональной подготовки с учетом ситуации, складывающейся на рынке труда</t>
  </si>
  <si>
    <t>Предоставление субсидий позволит организовать новые современные рабочие места, обучение осужденных профессиям, востребованным на рынке, обеспечит трудовую адаптацию и занятость осужденных на предприятиях республики после освобождения, снизит преступность</t>
  </si>
  <si>
    <t>Содействие решению задач социально-экономического развития Удмуртской Республики посредством создания благоприятных условий для развития инновационного территориального кластера Удмуртской Республики "Удмуртский машиностроительный кластер"</t>
  </si>
  <si>
    <t>Предоставление организациям (предприятиям) субсидий на возмещение части затрат на участие в выставках</t>
  </si>
  <si>
    <t>Продвижение продукции предприятий легкой промышленности на межрегиональные, региональные и местные рынки</t>
  </si>
  <si>
    <t>Предоставление субсидий позволит обеспечить доступ субъектов в деятельности в сфере промышленности к финансовым ресурсам для осуществления инвестиционной деятельности</t>
  </si>
  <si>
    <t>Освобождение от уплаты транспортного налога (за исключением автомобилей легковых) резидентов индустриальных (промышленных) парков</t>
  </si>
  <si>
    <t>объем предоставленной льготы</t>
  </si>
  <si>
    <t>x</t>
  </si>
  <si>
    <t>Мера направлена на достижение цели подпрограммы "Развитие обрабатывающих производств": стимулирование деятельности, направленной на повышение эффективности деятельности предприятий обрабатывающих производств</t>
  </si>
  <si>
    <t>Освобождение от уплаты транспортного налога (за исключением автомобилей легковых) резидентов промышленных технопарков</t>
  </si>
  <si>
    <t>Освобождение от уплаты налога на имущество управляющих компаний и резидентов индустриальных (промышленных) парков</t>
  </si>
  <si>
    <t>Освобождение от уплаты налога на имущество управляющих компаний и резидентов промышленных технопарков</t>
  </si>
  <si>
    <t>объем бюджетных ассигнований из бюджета Удмуртской Республики, тыс. рублей</t>
  </si>
  <si>
    <t>Предоставление субсидии на возмещение части затрат на проведение научно-исследовательских, опытно-конструкторских и технологических работ (постановление Правительства Удмуртской Республики от 30.07.2021 N 391)</t>
  </si>
  <si>
    <t>Освобождение от уплаты транспортного налога общественных организаций инвалидов</t>
  </si>
  <si>
    <t>объем предоставленной льготы, тыс. рублей</t>
  </si>
  <si>
    <t>Мера направлена на достижение цели подпрограммы "Развитие промышленного сектора и трудовая адаптация осужденных, отбывающих наказание в учреждениях уголовно-исполнительной системы, расположенных на территории Удмуртской Республики": трудовая адаптация осужденных</t>
  </si>
  <si>
    <t>Мера направлена на достижение цели подпрограммы "Сохранение и создание рабочих мест для инвалидов в организациях, созданных общественными объединениями инвалидов и осуществляющих производственную деятельность на территории Удмуртской Республики": техническое развитие промышленных производств, созданных общественными объединениями инвалидов; сохранение и создание новых рабочих мест для инвалидов</t>
  </si>
  <si>
    <t>Пониженная (13,5%) ставка по налогу на прибыль организациям уголовно-исполнительной системы Министерства юстиции Российской Федерации, расположенным на территории Удмуртской Республики</t>
  </si>
  <si>
    <t>15.4.1, 15.4.2</t>
  </si>
  <si>
    <t>Пониженная (13,5%) ставка по налогу на прибыль организаций юридическим лицам любой организационно-правовой формы, работающим с уголовно-исполнительной системой Министерства юстиции Российской Федерации, расположенным на территории Удмуртской Республики на договорной основе, производящим и реализующим продукцию (работы, услуги), в производстве которых заняты осужденные</t>
  </si>
  <si>
    <t>Наименование государственной программы, подпрограммы, основного мероприятия</t>
  </si>
  <si>
    <t>Ответственный исполнитель, соисполнитель</t>
  </si>
  <si>
    <t>Код бюджетной классификации</t>
  </si>
  <si>
    <t>Расходы бюджета Удмуртской Республики, тыс. рублей</t>
  </si>
  <si>
    <t>Код главы</t>
  </si>
  <si>
    <t>Рз</t>
  </si>
  <si>
    <t>Пр</t>
  </si>
  <si>
    <t>ЦС</t>
  </si>
  <si>
    <t>ВР</t>
  </si>
  <si>
    <t>Развитие промышленности и потребительского рынка</t>
  </si>
  <si>
    <t>всего</t>
  </si>
  <si>
    <t>842, 821</t>
  </si>
  <si>
    <t xml:space="preserve">Развитие обрабатывающих производств
</t>
  </si>
  <si>
    <t>842,
821</t>
  </si>
  <si>
    <t>1510400000,
1510000</t>
  </si>
  <si>
    <t xml:space="preserve">Создание, развитие и обеспечение деятельности фондов и организаций поддержки субъектов деятельности в сфере промышленности
</t>
  </si>
  <si>
    <t>821, 842</t>
  </si>
  <si>
    <t>520, 521</t>
  </si>
  <si>
    <t>842, 820, 821</t>
  </si>
  <si>
    <t>1550100000, 1550003, 0020400</t>
  </si>
  <si>
    <t xml:space="preserve">1500000000
</t>
  </si>
  <si>
    <t>0,0</t>
  </si>
  <si>
    <t>Таблица 1</t>
  </si>
  <si>
    <t>Таблица 2</t>
  </si>
  <si>
    <t xml:space="preserve">1510407050
</t>
  </si>
  <si>
    <t xml:space="preserve">Возмещение части затрат промышленных предприятий на оплату услуг ресурсоснабжающих организаций по подключению к коммунальной инфраструктуре в рамках реализации инвестиционного проекта
</t>
  </si>
  <si>
    <t xml:space="preserve">1510400000
</t>
  </si>
  <si>
    <t xml:space="preserve">Возмещение промышленным предприятиям части затрат на уплату первого взноса (аванса) при заключении договора (договоров) лизинга оборудования с российскими лизинговыми организациями
</t>
  </si>
  <si>
    <t xml:space="preserve">Возмещение части затрат промышленных предприятий, связанных с приобретением нового оборудования
</t>
  </si>
  <si>
    <t xml:space="preserve">1511200000
</t>
  </si>
  <si>
    <t xml:space="preserve">1511208070
</t>
  </si>
  <si>
    <t>Предоставление организациям, созданным общественными объединениями инвалидов и осуществляющим производственную деятельность на территории Удмуртской Республики, субсидий на возмещение части затрат на приобретение основных средств</t>
  </si>
  <si>
    <t>1540000000</t>
  </si>
  <si>
    <t>1540200000, 1540455</t>
  </si>
  <si>
    <t>120, 240, 850, 320, 121, 122, 242, 244, 852</t>
  </si>
  <si>
    <t>Развитие инновационного территориального кластера «Удмуртский машиностроительный кластер»</t>
  </si>
  <si>
    <t>1560100000, 1565389, 1560000</t>
  </si>
  <si>
    <t>Предоставление субсидий на осуществление уставной деятельности специализированной организации в интересах развития инновационного территориального кластера «Удмуртский машиностроительный кластер»</t>
  </si>
  <si>
    <t>Федеральный проект «Адресная поддержка повышения производительности труда на предприятиях»</t>
  </si>
  <si>
    <t>156L200000</t>
  </si>
  <si>
    <t>Региональный проект «Адресная поддержка повышения производительности труда на предприятиях»</t>
  </si>
  <si>
    <t>Предоставление субсидий на реализацию мероприятий регионального проекта «Адресная поддержка повышения производительности труда на предприятиях»</t>
  </si>
  <si>
    <t xml:space="preserve">Развитие потребительского рынка в Удмуртской Республике
</t>
  </si>
  <si>
    <t>Наименование государственной программы, подпрограммы</t>
  </si>
  <si>
    <t>Источник финансирования</t>
  </si>
  <si>
    <t>Оценка расходов, тыс. рублей</t>
  </si>
  <si>
    <t>Всего</t>
  </si>
  <si>
    <t>субсидии из федерального бюджета</t>
  </si>
  <si>
    <t>субвенции из федерального бюджета</t>
  </si>
  <si>
    <t>Территориальный фонд обязательного медицинского страхования Удмуртской Республики</t>
  </si>
  <si>
    <t>в том числе из федерального бюджета</t>
  </si>
  <si>
    <t>Развитие промышленного сектора и трудовая адаптация осужденных в учреждениях уголовно-исполнительной системы, расположенных на территории Удмуртской Республики</t>
  </si>
  <si>
    <t>Бюджет Удмуртской Республики, в том числе:</t>
  </si>
  <si>
    <t>иные межбюджетные трансферты из федерального бюджета</t>
  </si>
  <si>
    <t>Субсидии и субвенции из федерального бюджета, планируемые к получению</t>
  </si>
  <si>
    <t>Бюджеты муниципальных образований в Удмуртской Республике</t>
  </si>
  <si>
    <t>Иные источники</t>
  </si>
  <si>
    <t xml:space="preserve">Защита прав потребителей в Удмуртской Республике
</t>
  </si>
  <si>
    <t xml:space="preserve">Среднее число обращений представителей бизнес-сообщества в исполнительный орган государственной власти Удмуртской Республики для получения одной государственной услуги, связанной со сферой предпринимательской деятельности
</t>
  </si>
  <si>
    <t xml:space="preserve">Время ожидания в очереди при обращении заявителя в исполнительный орган государственной власти Удмуртской Республики для получения государственных услуг
</t>
  </si>
  <si>
    <t>15.7.2, 15.7.3, 15.7.4</t>
  </si>
  <si>
    <t xml:space="preserve">
</t>
  </si>
  <si>
    <t>99,9</t>
  </si>
  <si>
    <t>108,2</t>
  </si>
  <si>
    <t>100,7</t>
  </si>
  <si>
    <t>4 696
500,7</t>
  </si>
  <si>
    <t xml:space="preserve">Сведения о составе и значениях целевых показателей (индикаторов) государственной программы
</t>
  </si>
  <si>
    <t xml:space="preserve">Перечень основных мероприятий государственной программы
</t>
  </si>
  <si>
    <t>Оценка применения мер государственного регулироваения в сфере реализации государственной программы</t>
  </si>
  <si>
    <t>Ресурсное обеспечение реализации государственной программы за счет средств бюджета Удмуртской Республики</t>
  </si>
  <si>
    <t>Прогнозная (справочная) оценка ресурсного обеспечения государственной программы за счет всех источников финансирования</t>
  </si>
  <si>
    <t>1510000000</t>
  </si>
  <si>
    <t>156L252890
156L252960, 156L208840</t>
  </si>
  <si>
    <t xml:space="preserve">15.0.2,
15.1.1,
15.1.2
</t>
  </si>
  <si>
    <t>2025 год</t>
  </si>
  <si>
    <t>2014 - 2018, 2019 - 2025 годы</t>
  </si>
  <si>
    <t>2021 - 2025 годы</t>
  </si>
  <si>
    <t>2023 - 2025 годы</t>
  </si>
  <si>
    <t>2013 - 2025 годы</t>
  </si>
  <si>
    <t>2018-2025 годы</t>
  </si>
  <si>
    <t>2018 - 2025 годы</t>
  </si>
  <si>
    <t>2017 - 2025 годы</t>
  </si>
  <si>
    <t>2020 - 2025 годы</t>
  </si>
  <si>
    <t>2014 - 2025 годы</t>
  </si>
  <si>
    <t>2013 - 2017, 2020, 2022 - 2025 годы</t>
  </si>
  <si>
    <t>2014 - 2017, 2020, 2022 - 2025 годы</t>
  </si>
  <si>
    <t>2019 - 2025 годы</t>
  </si>
  <si>
    <t>2015 - 2025 годы</t>
  </si>
  <si>
    <t>х</t>
  </si>
  <si>
    <t>Приложение 2
к постановлению 
Правительства Удмуртской Республики
от "__" ______ 2022 года №_______</t>
  </si>
  <si>
    <t>Обеспечение уровня добычи нефти не ниже 9 млн. тонн в год</t>
  </si>
  <si>
    <t>2015 - 2021 годы</t>
  </si>
  <si>
    <t>2014 - 2016, 2019 - 2020, 2022 - 2025 годы</t>
  </si>
  <si>
    <t>0</t>
  </si>
  <si>
    <t xml:space="preserve">Формирование и ведение автоматизированных информационных систем потребительского рынка:
- реестр гостиниц и аналогичных средств размещения;
- реестр объектов индустрии питания;
- реестр розничных рынков;
- торгового реестра;
- перечня ярмарок
</t>
  </si>
  <si>
    <t>Наименование государственной программы: "Развитие промышленности и потребительского рынка"</t>
  </si>
  <si>
    <t>Ответственный исполнитель: Министерство промышленности и торговли Удмуртской Республики</t>
  </si>
  <si>
    <t>к постановлению Правительства  Удмуртской Республики 
 от "__"_______ 2022 года № ______</t>
  </si>
  <si>
    <t>28875,8
                                                                            15000,0</t>
  </si>
  <si>
    <t>26982,2
                                   16500,0</t>
  </si>
  <si>
    <t>17712,9
                                                 7276,1</t>
  </si>
  <si>
    <t>28004,8
                                       14193,2</t>
  </si>
  <si>
    <t>27993,1
                                                      14193,2</t>
  </si>
  <si>
    <t>Предоставление организациям (предприятиям) субсидий на возмещение части затрат на внедрение современных методов организации производства, разработку и реализацию программ повышения производительности труда (постановление Правительства Удмуртской Республики от 25.04.2011 № 114)</t>
  </si>
  <si>
    <t>Предоставление организациям (предприятиям) для реализации инвестиционных проектов субсидий на возмещение части процентной ставки по кредитам и части затрат по лизинговым платежам (постановление Правительства Удмуртской Республики от 02.05.2012 № 183)</t>
  </si>
  <si>
    <t>Предоставление организациям (предприятиям) легкой промышленности и лесопромышленного комплекса субсидий на возмещение части затрат на уплату процентов по кредитам на создание запасов сырья и материалов (топлива) (постановление Правительства Удмуртской Республики от 31.03.2008 № 65)</t>
  </si>
  <si>
    <t>Предоставление организациям (предприятиям) субсидий на возмещение части затрат на участие в выставках (постановление Правительства Удмуртской Республики от 14 марта 2011 года № 55)</t>
  </si>
  <si>
    <t>Предоставление субсидии на возмещение части затрат на проведение научно-исследовательских, опытно-конструкторских и технологических работ (постановление Правительства Удмуртской Республики от 30 июля 2021 года № 391)</t>
  </si>
  <si>
    <t>Предоставление организациям Всероссийского ордена Трудового Красного Знамени общества слепых субсидий на возмещение части затрат за пользование услугами отопления и электрической энергии, водоснабжения и водоотведения, услугами связи, доступа к информационно-коммуникационной сети "Интернет", газом промышленным (постановление Правительства Удмуртской Республики от 16.11.2009 № 332)</t>
  </si>
  <si>
    <t>Предоставление организациям Всероссийского ордена Трудового Красного Знамени общества слепых субсидий на возмещение части затрат на приобретение основных средств (постановление Правительства Удмуртской Республики от 24.01.2011 № 6)</t>
  </si>
  <si>
    <t>Предоставление организациям, созданным общественными объединениями инвалидов и осуществляющим производственную деятельность на территории Удмуртской Республики, субсидий на возмещение части затрат за пользование услугами отопления и электрической энергии, водоснабжения и водоотведения, услугами связи, доступ к сети "Интернет", газом промышленным (постановление Правительства Удмуртской Республики от 26.11.2021 № 647)</t>
  </si>
  <si>
    <t>Предоставление организациям, созданным общественными объединениями инвалидов и осуществляющим производственную деятельность на территории Удмуртской Республики, субсидий на возмещение части затрат на приобретение основных средств (постановление Правительства Удмуртской Республики от 24.01.2011 № 6)</t>
  </si>
  <si>
    <t>2017 - 2020 годы</t>
  </si>
  <si>
    <t xml:space="preserve">Количество предприятий - участников национального проекта, вовлеченных в национальный проект, в том числе  через получение адресной поддержки </t>
  </si>
  <si>
    <t>15.0.3, 15.7.1, 15.7.5, 15.7.6, 15.7.7, 15.7.8</t>
  </si>
  <si>
    <t>"Приложение 2
к государственной программе 
Удмуртской Республики
"Развитие промышленности 
и потребительского рынка"</t>
  </si>
  <si>
    <t>"Приложение 3
к государственной программе 
Удмуртской Республики
"Развитие промышленности 
и потребительского рынка"</t>
  </si>
  <si>
    <t>Количество субъектов деятельности в сфере промышленности, получивших в 2022 году финансовую поддержку</t>
  </si>
  <si>
    <t>единица</t>
  </si>
  <si>
    <t>Реализация дополнительных мероприятий по финансовому обеспечению деятельности (докапитализации) региональных фондов развития промышленности</t>
  </si>
  <si>
    <t>Предоставление финансовой поддержки субъектам деятельности в сфере промышленности в форме грантов на компенсацию части затрат на возмещение процентов по кредитным договорам, заключенным в целях пополнения оборотных средств</t>
  </si>
  <si>
    <t>15.1.11</t>
  </si>
  <si>
    <t>Содействие субъектам деятельности в сфере промышленности в привлечении средств из федерального бюджета в рамках федеральных государственных (целевых) программ</t>
  </si>
  <si>
    <t>«Приложение 5
к государственной программе 
Удмуртской Республики
«Развитие промышленности 
и потребительского рынка»</t>
  </si>
  <si>
    <t>Предоставление субсидии на возмещение части затрат на проведение научно-исследовательских, опытно-конструкторских и технологических работ (постановление Правительства Удмуртской Республики от 30.07.2021 № 391)</t>
  </si>
  <si>
    <t xml:space="preserve">Финансовое обеспечение создания и деятельности региональных фондов развития промышленности по программам, соответствующим условиям ФГАУ «РФТР» (Фонд развития промышленности)
</t>
  </si>
  <si>
    <t>1511208070,
1511208071, 1511208072</t>
  </si>
  <si>
    <t>15112RП030</t>
  </si>
  <si>
    <t>«Приложение 6
к государственной программе 
Удмуртской Республики
«Развитие промышленности 
и потребительского рынка»</t>
  </si>
  <si>
    <t>Предоставление государственной услуги "Лицензирование деятельности по заготовке, хранению, переработке и реализации лома черных металлов и цветных металлов"</t>
  </si>
  <si>
    <t>Предоставление государственной услуги "Лицензирование розничной продажи алкогольной продукции (за исключением лицензирования розничной продажи вина, игристого вина, осуществляемой сельскохозяйственными товаропроизводителями)"</t>
  </si>
  <si>
    <t>2021, 2023- 2025 годы</t>
  </si>
  <si>
    <t>в рамках иных межбюджетных трансфертов 2021-2023 гг.</t>
  </si>
  <si>
    <t xml:space="preserve">Предоставление организациям, созданным общественными объединениями инвалидов и осуществляющим производственную деятельность на территории Удмуртской Республики, субсидий на возмещение части затрат на приобретение основных средств и части затрат за пользование услугами теплоснабжения, электроснабжения, газоснабжения газом
промышленным, водоснабжения и водоотведения,услугами связи, доступа к информационно-телекоммуникационной сети "Интернет"
</t>
  </si>
  <si>
    <t>Предоставление организациям, созданным общественными объединениями инвалидов и осуществляющим производственную деятельность на территории Удмуртской Республики, субсидий на возмещение части затрат за пользование услугами теплоснабжения, электроснабжения, газоснабжения газом промышленным, водоснабжения и водоотведения,услугами связи, доступа к информационно-телекоммуникационной сети "Интернет"</t>
  </si>
  <si>
    <t>Приложение 4
к постановлению Правительства 
Удмуртской Республики 
от «___» ________2022 года № ____________</t>
  </si>
  <si>
    <t>Приложение 5 
к постановлению Правительства 
Удмуртской Республики 
от «___» ________2022 года № ____________</t>
  </si>
  <si>
    <t>в рамках субсидий 2023-2025 гг.</t>
  </si>
  <si>
    <t xml:space="preserve">Увеличение полной учетной стоимости основных фондов за отчетный год (поступление) за счет создания новой стоимости (ввода в действие новых основных фондов, модернизации, реконструкции) по видам экономической деятельности раздела "Обрабатывающие производства" Общероссийского классификатора видов экономической деятельности (накопленным итогом), за исключением видов деятельности, не относящихся к сфере ведения Министерства промышленности и торговли Российской Федерации (строка 07 графы 4 формы федерального статистического наблюдения N 11 "Сведения о наличии и движении основных фондов (средств) и других нефинансовых активов")
</t>
  </si>
  <si>
    <t>Финансовое обеспечение деятельности (докапитализация) регионального фонда развития промышленности, созданного в организационно-правовой форме, предусмотренной частью 1 статьи 11 Федерального закона «О промышленной политике в Российской Федерации»</t>
  </si>
  <si>
    <t>Финансовое обеспечение деятельности (докапитализация) регионального фонда развития промышленности, созданного в организационно-правовой форме, предусмотренной частью 1 статьи 11 Федерального закона от 31 декабря 2014 года № 488-ФЗ "О промышленной политике Российской Федерации"</t>
  </si>
  <si>
    <t>15.1.6, 15.1.7, 15.1.8, 15.1.12</t>
  </si>
  <si>
    <t>16023,4
                                                                    11354,6</t>
  </si>
  <si>
    <t>Количество подготовленных инструкторов по бережливому производству на предприятиях-участниках национального проекта под региональным управлением (с РЦК)</t>
  </si>
  <si>
    <t>19</t>
  </si>
  <si>
    <t>15.6.14, 15.6.19</t>
  </si>
  <si>
    <t>15.6.4, 15.6.5, 15.6.6, 15.6.7, 15.6.8, 15.6.9, 15.6.10, 15.6.11, 15.6.12, 15.6.13, 15.6.14, 15.6.15, 15.6.16, 15.6.17, 15.6.18, 15.6.19</t>
  </si>
  <si>
    <t>1 650
483,0</t>
  </si>
  <si>
    <t>2 342
273,0</t>
  </si>
  <si>
    <t xml:space="preserve">Приобретение оборудования для осуществления регионального государственного контроля (надзора) в области розничной продажи алкогольной и спиртосодержащей продукции на территории Удмуртской Республики
</t>
  </si>
  <si>
    <t>2019-2020,
2023 годы</t>
  </si>
  <si>
    <t xml:space="preserve">Создание условий для развития  производства и оборота этилового спирта, алкогольной продукции и пива
</t>
  </si>
  <si>
    <t>Сохранение стабильности работы производителей этилового спирта и алкогольной продукции</t>
  </si>
  <si>
    <t>15.1.7, 15.1.8, 15.1.12</t>
  </si>
  <si>
    <t>Приложение 1
к постановлению Правительства 
Удмуртской Республики 
от «___» ________2022 года № ____________</t>
  </si>
  <si>
    <t>«Приложение 1
к государственной программе 
Удмуртской Республики
«Развитие промышленности 
и потребительского рынка»</t>
  </si>
  <si>
    <t>Наименование государственной программы: «Развитие промышленности и потребительского рынка»</t>
  </si>
  <si>
    <t>Индекс промышленного производства по разделу B Общероссийского классификатора видов экономической деятельности ОК 029-2014 (КДЕС Ред. 2) - «Добыча полезных ископаемых»</t>
  </si>
  <si>
    <t>Индекс промышленного производства по разделу C Общероссийского классификатора видов экономической деятельности ОК 029-2014 (КДЕС Ред. 2) - «Обрабатывающие производства»</t>
  </si>
  <si>
    <t>Индекс физического объема розничного товарооборота (во всех каналах реализации) по разделу G Общероссийского классификатора видов экономической деятельности ОК 029-2014 (КДЕС Ред. 2) - «Торговля оптовая и розничная; ремонт автотранспортных средств и мотоциклов»</t>
  </si>
  <si>
    <t>Подпрограмма «Развитие обрабатывающих производств»</t>
  </si>
  <si>
    <t>Объем инвестиций в основной капитал по видам экономической деятельности раздела «Обрабатывающие производства» Общероссийского классификатора видов экономической деятельности (накопленным итогом), за исключением видов деятельности, не относящихся к сфере ведения Министерства промышленности и торговли Российской Федерации, в том числе:</t>
  </si>
  <si>
    <t>Объем отгруженных товаров собственного производства, выполненных работ и услуг собственными силами по видам экономической деятельности раздела «Обрабатывающие производства» Общероссийского классификатора видов экономической деятельности (накопленным итогом), за исключением видов деятельности, не относящихся к сфере ведения Министерства промышленности и торговли Российской Федерации, 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</si>
</sst>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1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top" shrinkToFi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shrinkToFit="1"/>
    </xf>
    <xf numFmtId="165" fontId="1" fillId="2" borderId="5" xfId="0" applyNumberFormat="1" applyFont="1" applyFill="1" applyBorder="1" applyAlignment="1">
      <alignment horizontal="center" vertical="top" shrinkToFit="1"/>
    </xf>
    <xf numFmtId="49" fontId="1" fillId="2" borderId="5" xfId="0" applyNumberFormat="1" applyFont="1" applyFill="1" applyBorder="1" applyAlignment="1">
      <alignment horizontal="center" vertical="top" shrinkToFit="1"/>
    </xf>
    <xf numFmtId="0" fontId="1" fillId="2" borderId="5" xfId="0" applyFont="1" applyFill="1" applyBorder="1" applyAlignment="1">
      <alignment horizontal="center" vertical="top" wrapText="1" shrinkToFit="1"/>
    </xf>
    <xf numFmtId="0" fontId="1" fillId="2" borderId="5" xfId="0" applyFont="1" applyFill="1" applyBorder="1" applyAlignment="1">
      <alignment vertical="top" wrapText="1"/>
    </xf>
    <xf numFmtId="49" fontId="1" fillId="2" borderId="9" xfId="0" applyNumberFormat="1" applyFont="1" applyFill="1" applyBorder="1" applyAlignment="1">
      <alignment horizontal="center" vertical="top" shrinkToFit="1"/>
    </xf>
    <xf numFmtId="164" fontId="1" fillId="2" borderId="5" xfId="0" applyNumberFormat="1" applyFont="1" applyFill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center" vertical="top" shrinkToFit="1"/>
    </xf>
    <xf numFmtId="164" fontId="1" fillId="2" borderId="5" xfId="0" applyNumberFormat="1" applyFont="1" applyFill="1" applyBorder="1" applyAlignment="1">
      <alignment vertical="top" shrinkToFit="1"/>
    </xf>
    <xf numFmtId="3" fontId="1" fillId="2" borderId="5" xfId="0" applyNumberFormat="1" applyFont="1" applyFill="1" applyBorder="1" applyAlignment="1">
      <alignment horizontal="center" vertical="top"/>
    </xf>
    <xf numFmtId="49" fontId="1" fillId="2" borderId="5" xfId="0" applyNumberFormat="1" applyFont="1" applyFill="1" applyBorder="1" applyAlignment="1">
      <alignment horizontal="center" vertical="top"/>
    </xf>
    <xf numFmtId="3" fontId="1" fillId="2" borderId="5" xfId="0" applyNumberFormat="1" applyFont="1" applyFill="1" applyBorder="1" applyAlignment="1">
      <alignment horizontal="center" vertical="top" wrapText="1"/>
    </xf>
    <xf numFmtId="164" fontId="1" fillId="2" borderId="13" xfId="0" applyNumberFormat="1" applyFont="1" applyFill="1" applyBorder="1" applyAlignment="1" applyProtection="1">
      <alignment horizontal="center" vertical="top" shrinkToFit="1"/>
    </xf>
    <xf numFmtId="1" fontId="1" fillId="2" borderId="5" xfId="0" applyNumberFormat="1" applyFont="1" applyFill="1" applyBorder="1" applyAlignment="1">
      <alignment horizontal="center" vertical="top" wrapText="1"/>
    </xf>
    <xf numFmtId="1" fontId="1" fillId="2" borderId="5" xfId="0" applyNumberFormat="1" applyFont="1" applyFill="1" applyBorder="1" applyAlignment="1">
      <alignment horizontal="center" vertical="top" shrinkToFit="1"/>
    </xf>
    <xf numFmtId="1" fontId="1" fillId="2" borderId="13" xfId="0" applyNumberFormat="1" applyFont="1" applyFill="1" applyBorder="1" applyAlignment="1" applyProtection="1">
      <alignment horizontal="center" vertical="top" shrinkToFit="1"/>
    </xf>
    <xf numFmtId="3" fontId="1" fillId="2" borderId="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1" fontId="1" fillId="2" borderId="4" xfId="0" applyNumberFormat="1" applyFont="1" applyFill="1" applyBorder="1" applyAlignment="1">
      <alignment horizontal="center" vertical="top" wrapText="1"/>
    </xf>
    <xf numFmtId="1" fontId="1" fillId="2" borderId="4" xfId="0" applyNumberFormat="1" applyFont="1" applyFill="1" applyBorder="1" applyAlignment="1">
      <alignment horizontal="center" vertical="top" shrinkToFit="1"/>
    </xf>
    <xf numFmtId="3" fontId="1" fillId="2" borderId="8" xfId="0" applyNumberFormat="1" applyFont="1" applyFill="1" applyBorder="1" applyAlignment="1">
      <alignment horizontal="center" vertical="top"/>
    </xf>
    <xf numFmtId="49" fontId="1" fillId="2" borderId="14" xfId="0" applyNumberFormat="1" applyFont="1" applyFill="1" applyBorder="1" applyAlignment="1">
      <alignment horizontal="center" vertical="top"/>
    </xf>
    <xf numFmtId="3" fontId="1" fillId="2" borderId="3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1" fontId="1" fillId="2" borderId="3" xfId="0" applyNumberFormat="1" applyFont="1" applyFill="1" applyBorder="1" applyAlignment="1">
      <alignment horizontal="center" vertical="top" wrapText="1"/>
    </xf>
    <xf numFmtId="1" fontId="1" fillId="2" borderId="3" xfId="0" applyNumberFormat="1" applyFont="1" applyFill="1" applyBorder="1" applyAlignment="1">
      <alignment horizontal="center" vertical="top" shrinkToFit="1"/>
    </xf>
    <xf numFmtId="1" fontId="1" fillId="2" borderId="3" xfId="0" applyNumberFormat="1" applyFont="1" applyFill="1" applyBorder="1" applyAlignment="1" applyProtection="1">
      <alignment horizontal="center" vertical="top" shrinkToFit="1"/>
    </xf>
    <xf numFmtId="3" fontId="1" fillId="2" borderId="0" xfId="0" applyNumberFormat="1" applyFont="1" applyFill="1" applyBorder="1" applyAlignment="1">
      <alignment horizontal="center" vertical="top"/>
    </xf>
    <xf numFmtId="49" fontId="1" fillId="2" borderId="0" xfId="0" applyNumberFormat="1" applyFont="1" applyFill="1" applyBorder="1" applyAlignment="1">
      <alignment horizontal="center" vertical="top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49" fontId="1" fillId="2" borderId="0" xfId="0" applyNumberFormat="1" applyFont="1" applyFill="1" applyBorder="1" applyAlignment="1">
      <alignment horizontal="center" vertical="top" wrapText="1"/>
    </xf>
    <xf numFmtId="1" fontId="1" fillId="2" borderId="0" xfId="0" applyNumberFormat="1" applyFont="1" applyFill="1" applyBorder="1" applyAlignment="1">
      <alignment horizontal="center" vertical="top" wrapText="1"/>
    </xf>
    <xf numFmtId="1" fontId="1" fillId="2" borderId="0" xfId="0" applyNumberFormat="1" applyFont="1" applyFill="1" applyBorder="1" applyAlignment="1">
      <alignment horizontal="center" vertical="top" shrinkToFit="1"/>
    </xf>
    <xf numFmtId="1" fontId="1" fillId="2" borderId="0" xfId="0" applyNumberFormat="1" applyFont="1" applyFill="1" applyBorder="1" applyAlignment="1" applyProtection="1">
      <alignment horizontal="center" vertical="top" shrinkToFit="1"/>
    </xf>
    <xf numFmtId="49" fontId="1" fillId="2" borderId="8" xfId="0" applyNumberFormat="1" applyFont="1" applyFill="1" applyBorder="1" applyAlignment="1">
      <alignment horizontal="center" vertical="top" shrinkToFit="1"/>
    </xf>
    <xf numFmtId="3" fontId="1" fillId="2" borderId="10" xfId="0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wrapText="1"/>
    </xf>
    <xf numFmtId="49" fontId="1" fillId="2" borderId="5" xfId="0" applyNumberFormat="1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center" wrapText="1"/>
    </xf>
    <xf numFmtId="49" fontId="1" fillId="2" borderId="7" xfId="0" applyNumberFormat="1" applyFont="1" applyFill="1" applyBorder="1" applyAlignment="1">
      <alignment horizontal="center" vertical="top" shrinkToFit="1"/>
    </xf>
    <xf numFmtId="49" fontId="1" fillId="2" borderId="12" xfId="0" applyNumberFormat="1" applyFont="1" applyFill="1" applyBorder="1" applyAlignment="1">
      <alignment horizontal="center" vertical="top" wrapText="1"/>
    </xf>
    <xf numFmtId="49" fontId="1" fillId="2" borderId="10" xfId="0" applyNumberFormat="1" applyFont="1" applyFill="1" applyBorder="1" applyAlignment="1">
      <alignment horizontal="center" vertical="top" shrinkToFit="1"/>
    </xf>
    <xf numFmtId="49" fontId="1" fillId="2" borderId="10" xfId="0" applyNumberFormat="1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49" fontId="1" fillId="2" borderId="12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center" wrapText="1"/>
    </xf>
    <xf numFmtId="3" fontId="1" fillId="2" borderId="5" xfId="0" applyNumberFormat="1" applyFont="1" applyFill="1" applyBorder="1" applyAlignment="1">
      <alignment horizontal="left" vertical="top"/>
    </xf>
    <xf numFmtId="3" fontId="1" fillId="2" borderId="14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Alignment="1">
      <alignment horizontal="center" vertical="top"/>
    </xf>
    <xf numFmtId="1" fontId="1" fillId="2" borderId="4" xfId="0" applyNumberFormat="1" applyFont="1" applyFill="1" applyBorder="1" applyAlignment="1">
      <alignment horizontal="left" vertical="top" wrapText="1" shrinkToFit="1"/>
    </xf>
    <xf numFmtId="1" fontId="1" fillId="2" borderId="17" xfId="0" applyNumberFormat="1" applyFont="1" applyFill="1" applyBorder="1" applyAlignment="1">
      <alignment horizontal="left" vertical="top" wrapText="1" shrinkToFit="1"/>
    </xf>
    <xf numFmtId="1" fontId="1" fillId="2" borderId="12" xfId="0" applyNumberFormat="1" applyFont="1" applyFill="1" applyBorder="1" applyAlignment="1">
      <alignment horizontal="left" vertical="top" wrapText="1" shrinkToFit="1"/>
    </xf>
    <xf numFmtId="1" fontId="1" fillId="2" borderId="6" xfId="0" applyNumberFormat="1" applyFont="1" applyFill="1" applyBorder="1" applyAlignment="1">
      <alignment horizontal="left" vertical="top" wrapText="1" shrinkToFit="1"/>
    </xf>
    <xf numFmtId="0" fontId="0" fillId="0" borderId="0" xfId="0" applyBorder="1"/>
    <xf numFmtId="49" fontId="4" fillId="0" borderId="0" xfId="0" applyNumberFormat="1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top" wrapText="1"/>
    </xf>
    <xf numFmtId="1" fontId="1" fillId="2" borderId="9" xfId="0" applyNumberFormat="1" applyFont="1" applyFill="1" applyBorder="1" applyAlignment="1">
      <alignment horizontal="center" vertical="top" wrapText="1"/>
    </xf>
    <xf numFmtId="164" fontId="1" fillId="2" borderId="9" xfId="0" applyNumberFormat="1" applyFont="1" applyFill="1" applyBorder="1" applyAlignment="1">
      <alignment horizontal="center" vertical="top" wrapText="1"/>
    </xf>
    <xf numFmtId="164" fontId="1" fillId="2" borderId="9" xfId="0" applyNumberFormat="1" applyFont="1" applyFill="1" applyBorder="1" applyAlignment="1">
      <alignment horizontal="center" vertical="top" shrinkToFit="1"/>
    </xf>
    <xf numFmtId="0" fontId="0" fillId="3" borderId="0" xfId="0" applyFill="1"/>
    <xf numFmtId="0" fontId="0" fillId="4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2" borderId="0" xfId="0" applyFill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Alignment="1"/>
    <xf numFmtId="0" fontId="1" fillId="0" borderId="0" xfId="0" applyFont="1" applyFill="1" applyBorder="1" applyAlignment="1">
      <alignment horizontal="center" vertical="top" wrapText="1"/>
    </xf>
    <xf numFmtId="49" fontId="9" fillId="0" borderId="0" xfId="0" applyNumberFormat="1" applyFont="1" applyAlignment="1">
      <alignment horizontal="center" vertical="top"/>
    </xf>
    <xf numFmtId="0" fontId="3" fillId="0" borderId="3" xfId="0" applyFont="1" applyBorder="1" applyAlignment="1">
      <alignment horizontal="left" wrapText="1"/>
    </xf>
    <xf numFmtId="49" fontId="1" fillId="2" borderId="2" xfId="0" applyNumberFormat="1" applyFont="1" applyFill="1" applyBorder="1" applyAlignment="1">
      <alignment horizontal="center" vertical="top"/>
    </xf>
    <xf numFmtId="3" fontId="1" fillId="2" borderId="3" xfId="0" applyNumberFormat="1" applyFont="1" applyFill="1" applyBorder="1" applyAlignment="1">
      <alignment horizontal="left" vertical="top" wrapText="1"/>
    </xf>
    <xf numFmtId="164" fontId="1" fillId="2" borderId="5" xfId="0" applyNumberFormat="1" applyFont="1" applyFill="1" applyBorder="1" applyAlignment="1">
      <alignment horizontal="center" vertical="top" wrapText="1" shrinkToFit="1"/>
    </xf>
    <xf numFmtId="0" fontId="1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164" fontId="3" fillId="2" borderId="4" xfId="0" applyNumberFormat="1" applyFont="1" applyFill="1" applyBorder="1" applyAlignment="1">
      <alignment horizontal="center" vertical="top" wrapText="1"/>
    </xf>
    <xf numFmtId="3" fontId="1" fillId="2" borderId="10" xfId="0" applyNumberFormat="1" applyFont="1" applyFill="1" applyBorder="1" applyAlignment="1">
      <alignment horizontal="center" vertical="top" shrinkToFit="1"/>
    </xf>
    <xf numFmtId="0" fontId="1" fillId="0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5" fontId="1" fillId="2" borderId="10" xfId="0" applyNumberFormat="1" applyFont="1" applyFill="1" applyBorder="1" applyAlignment="1">
      <alignment horizontal="center" vertical="top" shrinkToFit="1"/>
    </xf>
    <xf numFmtId="0" fontId="1" fillId="2" borderId="5" xfId="0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 applyProtection="1">
      <alignment horizontal="center" vertical="top" shrinkToFit="1"/>
    </xf>
    <xf numFmtId="0" fontId="1" fillId="2" borderId="10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 vertical="top" wrapText="1"/>
    </xf>
    <xf numFmtId="49" fontId="1" fillId="2" borderId="12" xfId="0" applyNumberFormat="1" applyFont="1" applyFill="1" applyBorder="1" applyAlignment="1">
      <alignment horizontal="left" vertical="top"/>
    </xf>
    <xf numFmtId="49" fontId="1" fillId="2" borderId="12" xfId="0" applyNumberFormat="1" applyFont="1" applyFill="1" applyBorder="1" applyAlignment="1">
      <alignment horizontal="left"/>
    </xf>
    <xf numFmtId="0" fontId="3" fillId="2" borderId="12" xfId="0" applyFont="1" applyFill="1" applyBorder="1" applyAlignment="1">
      <alignment horizontal="left" vertical="top" wrapText="1"/>
    </xf>
    <xf numFmtId="49" fontId="3" fillId="2" borderId="0" xfId="0" applyNumberFormat="1" applyFont="1" applyFill="1" applyAlignment="1">
      <alignment horizontal="center" vertical="top"/>
    </xf>
    <xf numFmtId="0" fontId="3" fillId="2" borderId="12" xfId="0" applyFont="1" applyFill="1" applyBorder="1" applyAlignment="1">
      <alignment vertical="top" wrapText="1"/>
    </xf>
    <xf numFmtId="49" fontId="4" fillId="2" borderId="5" xfId="0" applyNumberFormat="1" applyFont="1" applyFill="1" applyBorder="1" applyAlignment="1">
      <alignment horizontal="center" vertical="top"/>
    </xf>
    <xf numFmtId="0" fontId="3" fillId="2" borderId="6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3" borderId="0" xfId="0" applyFont="1" applyFill="1"/>
    <xf numFmtId="0" fontId="1" fillId="2" borderId="12" xfId="0" applyFont="1" applyFill="1" applyBorder="1"/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0" fontId="1" fillId="2" borderId="0" xfId="0" applyFont="1" applyFill="1"/>
    <xf numFmtId="165" fontId="4" fillId="2" borderId="5" xfId="0" applyNumberFormat="1" applyFont="1" applyFill="1" applyBorder="1" applyAlignment="1">
      <alignment horizontal="center" vertical="top" shrinkToFit="1"/>
    </xf>
    <xf numFmtId="0" fontId="0" fillId="0" borderId="0" xfId="0" applyFill="1"/>
    <xf numFmtId="0" fontId="1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Fill="1" applyAlignment="1">
      <alignment horizontal="center" wrapText="1"/>
    </xf>
    <xf numFmtId="49" fontId="1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164" fontId="3" fillId="2" borderId="6" xfId="0" applyNumberFormat="1" applyFont="1" applyFill="1" applyBorder="1" applyAlignment="1">
      <alignment horizontal="center" vertical="top" wrapText="1"/>
    </xf>
    <xf numFmtId="49" fontId="1" fillId="2" borderId="8" xfId="0" applyNumberFormat="1" applyFont="1" applyFill="1" applyBorder="1" applyAlignment="1">
      <alignment horizontal="center" vertical="top" wrapText="1"/>
    </xf>
    <xf numFmtId="164" fontId="1" fillId="2" borderId="10" xfId="0" applyNumberFormat="1" applyFont="1" applyFill="1" applyBorder="1" applyAlignment="1">
      <alignment horizontal="center" vertical="top" shrinkToFit="1"/>
    </xf>
    <xf numFmtId="0" fontId="4" fillId="2" borderId="9" xfId="0" applyFont="1" applyFill="1" applyBorder="1" applyAlignment="1">
      <alignment horizontal="left" vertical="top" wrapText="1" shrinkToFit="1"/>
    </xf>
    <xf numFmtId="164" fontId="4" fillId="2" borderId="5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4" fontId="1" fillId="2" borderId="5" xfId="0" applyNumberFormat="1" applyFont="1" applyFill="1" applyBorder="1" applyAlignment="1">
      <alignment horizontal="center" vertical="top" wrapText="1"/>
    </xf>
    <xf numFmtId="4" fontId="1" fillId="2" borderId="10" xfId="0" applyNumberFormat="1" applyFont="1" applyFill="1" applyBorder="1" applyAlignment="1">
      <alignment horizontal="center" vertical="top" wrapText="1"/>
    </xf>
    <xf numFmtId="4" fontId="4" fillId="2" borderId="5" xfId="0" applyNumberFormat="1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center" vertical="top" shrinkToFit="1"/>
    </xf>
    <xf numFmtId="3" fontId="1" fillId="2" borderId="9" xfId="0" applyNumberFormat="1" applyFont="1" applyFill="1" applyBorder="1" applyAlignment="1">
      <alignment horizontal="center" vertical="top" shrinkToFit="1"/>
    </xf>
    <xf numFmtId="3" fontId="1" fillId="2" borderId="4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49" fontId="1" fillId="2" borderId="4" xfId="0" applyNumberFormat="1" applyFont="1" applyFill="1" applyBorder="1" applyAlignment="1">
      <alignment horizontal="center" vertical="top" shrinkToFi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left" vertical="top" wrapText="1"/>
    </xf>
    <xf numFmtId="3" fontId="1" fillId="2" borderId="4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center" vertical="top"/>
    </xf>
    <xf numFmtId="3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top" shrinkToFit="1"/>
    </xf>
    <xf numFmtId="165" fontId="4" fillId="2" borderId="10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 vertical="top"/>
    </xf>
    <xf numFmtId="165" fontId="1" fillId="2" borderId="5" xfId="0" applyNumberFormat="1" applyFont="1" applyFill="1" applyBorder="1" applyAlignment="1">
      <alignment horizontal="center" vertical="top" wrapText="1" shrinkToFit="1"/>
    </xf>
    <xf numFmtId="165" fontId="1" fillId="2" borderId="10" xfId="0" applyNumberFormat="1" applyFont="1" applyFill="1" applyBorder="1" applyAlignment="1">
      <alignment horizontal="center" vertical="top" wrapText="1" shrinkToFit="1"/>
    </xf>
    <xf numFmtId="164" fontId="1" fillId="2" borderId="20" xfId="0" applyNumberFormat="1" applyFont="1" applyFill="1" applyBorder="1" applyAlignment="1" applyProtection="1">
      <alignment horizontal="center" vertical="top" shrinkToFit="1"/>
    </xf>
    <xf numFmtId="1" fontId="1" fillId="2" borderId="20" xfId="0" applyNumberFormat="1" applyFont="1" applyFill="1" applyBorder="1" applyAlignment="1" applyProtection="1">
      <alignment horizontal="center" vertical="top" shrinkToFit="1"/>
    </xf>
    <xf numFmtId="1" fontId="1" fillId="2" borderId="5" xfId="0" applyNumberFormat="1" applyFont="1" applyFill="1" applyBorder="1" applyAlignment="1" applyProtection="1">
      <alignment horizontal="center" vertical="top" shrinkToFit="1"/>
    </xf>
    <xf numFmtId="1" fontId="1" fillId="2" borderId="15" xfId="0" applyNumberFormat="1" applyFont="1" applyFill="1" applyBorder="1" applyAlignment="1" applyProtection="1">
      <alignment horizontal="center" vertical="top" shrinkToFit="1"/>
    </xf>
    <xf numFmtId="1" fontId="1" fillId="2" borderId="21" xfId="0" applyNumberFormat="1" applyFont="1" applyFill="1" applyBorder="1" applyAlignment="1" applyProtection="1">
      <alignment horizontal="center" vertical="top" shrinkToFit="1"/>
    </xf>
    <xf numFmtId="1" fontId="1" fillId="2" borderId="10" xfId="0" applyNumberFormat="1" applyFont="1" applyFill="1" applyBorder="1" applyAlignment="1" applyProtection="1">
      <alignment horizontal="center" vertical="top" shrinkToFit="1"/>
    </xf>
    <xf numFmtId="164" fontId="1" fillId="2" borderId="5" xfId="0" applyNumberFormat="1" applyFont="1" applyFill="1" applyBorder="1" applyAlignment="1" applyProtection="1">
      <alignment horizontal="center" vertical="top" wrapText="1" shrinkToFit="1"/>
    </xf>
    <xf numFmtId="164" fontId="1" fillId="2" borderId="10" xfId="0" applyNumberFormat="1" applyFont="1" applyFill="1" applyBorder="1" applyAlignment="1" applyProtection="1">
      <alignment horizontal="center" vertical="top" shrinkToFit="1"/>
    </xf>
    <xf numFmtId="164" fontId="1" fillId="2" borderId="10" xfId="0" applyNumberFormat="1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5" xfId="1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9" xfId="1" applyFont="1" applyFill="1" applyBorder="1" applyAlignment="1">
      <alignment vertical="top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/>
    </xf>
    <xf numFmtId="0" fontId="1" fillId="2" borderId="14" xfId="0" applyFont="1" applyFill="1" applyBorder="1" applyAlignment="1">
      <alignment vertical="top" wrapText="1"/>
    </xf>
    <xf numFmtId="14" fontId="1" fillId="2" borderId="12" xfId="0" applyNumberFormat="1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/>
    </xf>
    <xf numFmtId="0" fontId="3" fillId="2" borderId="0" xfId="0" applyFont="1" applyFill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164" fontId="3" fillId="2" borderId="5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49" fontId="4" fillId="2" borderId="12" xfId="0" applyNumberFormat="1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164" fontId="3" fillId="2" borderId="5" xfId="0" applyNumberFormat="1" applyFont="1" applyFill="1" applyBorder="1" applyAlignment="1">
      <alignment horizontal="center" vertical="top"/>
    </xf>
    <xf numFmtId="0" fontId="3" fillId="2" borderId="17" xfId="0" applyFont="1" applyFill="1" applyBorder="1" applyAlignment="1">
      <alignment horizontal="center" vertical="top" wrapText="1"/>
    </xf>
    <xf numFmtId="164" fontId="3" fillId="2" borderId="9" xfId="0" applyNumberFormat="1" applyFont="1" applyFill="1" applyBorder="1" applyAlignment="1">
      <alignment horizontal="center" vertical="top" wrapText="1"/>
    </xf>
    <xf numFmtId="164" fontId="11" fillId="2" borderId="6" xfId="0" applyNumberFormat="1" applyFont="1" applyFill="1" applyBorder="1" applyAlignment="1">
      <alignment horizontal="center" vertical="top" wrapText="1"/>
    </xf>
    <xf numFmtId="164" fontId="11" fillId="2" borderId="4" xfId="0" applyNumberFormat="1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/>
    </xf>
    <xf numFmtId="0" fontId="3" fillId="2" borderId="4" xfId="0" applyFont="1" applyFill="1" applyBorder="1" applyAlignment="1">
      <alignment horizontal="left" vertical="top" wrapText="1"/>
    </xf>
    <xf numFmtId="49" fontId="4" fillId="2" borderId="6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 vertical="top" wrapText="1"/>
    </xf>
    <xf numFmtId="0" fontId="0" fillId="2" borderId="0" xfId="0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49" fontId="1" fillId="2" borderId="0" xfId="0" applyNumberFormat="1" applyFont="1" applyFill="1" applyAlignment="1">
      <alignment horizontal="center" wrapText="1"/>
    </xf>
    <xf numFmtId="0" fontId="10" fillId="2" borderId="0" xfId="0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top" wrapText="1"/>
    </xf>
    <xf numFmtId="164" fontId="4" fillId="2" borderId="8" xfId="0" applyNumberFormat="1" applyFont="1" applyFill="1" applyBorder="1" applyAlignment="1">
      <alignment horizontal="center" vertical="top" wrapText="1"/>
    </xf>
    <xf numFmtId="164" fontId="4" fillId="2" borderId="9" xfId="0" applyNumberFormat="1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shrinkToFit="1"/>
    </xf>
    <xf numFmtId="49" fontId="4" fillId="2" borderId="4" xfId="0" applyNumberFormat="1" applyFont="1" applyFill="1" applyBorder="1" applyAlignment="1">
      <alignment horizontal="center" vertical="top" shrinkToFit="1"/>
    </xf>
    <xf numFmtId="0" fontId="4" fillId="2" borderId="5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 shrinkToFit="1"/>
    </xf>
    <xf numFmtId="0" fontId="5" fillId="2" borderId="9" xfId="0" applyFont="1" applyFill="1" applyBorder="1" applyAlignment="1">
      <alignment horizontal="center" vertical="top" shrinkToFit="1"/>
    </xf>
    <xf numFmtId="164" fontId="1" fillId="2" borderId="5" xfId="0" applyNumberFormat="1" applyFont="1" applyFill="1" applyBorder="1" applyAlignment="1">
      <alignment horizontal="center" vertical="top"/>
    </xf>
    <xf numFmtId="164" fontId="1" fillId="2" borderId="10" xfId="0" applyNumberFormat="1" applyFont="1" applyFill="1" applyBorder="1" applyAlignment="1">
      <alignment horizontal="center" vertical="top"/>
    </xf>
    <xf numFmtId="2" fontId="1" fillId="2" borderId="5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164" fontId="4" fillId="2" borderId="5" xfId="0" applyNumberFormat="1" applyFont="1" applyFill="1" applyBorder="1" applyAlignment="1">
      <alignment horizontal="center" vertical="top" wrapText="1"/>
    </xf>
    <xf numFmtId="164" fontId="1" fillId="2" borderId="11" xfId="0" applyNumberFormat="1" applyFont="1" applyFill="1" applyBorder="1" applyAlignment="1">
      <alignment horizontal="center" vertical="top" wrapText="1"/>
    </xf>
    <xf numFmtId="164" fontId="1" fillId="2" borderId="18" xfId="0" applyNumberFormat="1" applyFont="1" applyFill="1" applyBorder="1" applyAlignment="1" applyProtection="1">
      <alignment horizontal="center" vertical="top" shrinkToFit="1"/>
    </xf>
    <xf numFmtId="164" fontId="1" fillId="2" borderId="22" xfId="0" applyNumberFormat="1" applyFont="1" applyFill="1" applyBorder="1" applyAlignment="1" applyProtection="1">
      <alignment horizontal="center" vertical="top" shrinkToFit="1"/>
    </xf>
    <xf numFmtId="0" fontId="1" fillId="2" borderId="0" xfId="0" applyFont="1" applyFill="1" applyBorder="1" applyAlignment="1">
      <alignment vertical="center" wrapText="1"/>
    </xf>
    <xf numFmtId="49" fontId="0" fillId="2" borderId="0" xfId="0" applyNumberFormat="1" applyFill="1"/>
    <xf numFmtId="0" fontId="0" fillId="2" borderId="0" xfId="0" applyFill="1" applyAlignment="1">
      <alignment vertical="top"/>
    </xf>
    <xf numFmtId="49" fontId="0" fillId="2" borderId="0" xfId="0" applyNumberFormat="1" applyFill="1" applyAlignment="1">
      <alignment vertical="top"/>
    </xf>
    <xf numFmtId="0" fontId="1" fillId="2" borderId="0" xfId="0" applyFont="1" applyFill="1" applyAlignment="1">
      <alignment horizontal="left" vertical="top"/>
    </xf>
    <xf numFmtId="0" fontId="3" fillId="2" borderId="0" xfId="0" applyFont="1" applyFill="1"/>
    <xf numFmtId="0" fontId="0" fillId="2" borderId="0" xfId="0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wrapText="1"/>
    </xf>
    <xf numFmtId="49" fontId="7" fillId="2" borderId="0" xfId="0" applyNumberFormat="1" applyFont="1" applyFill="1" applyAlignment="1">
      <alignment horizont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top" wrapText="1"/>
    </xf>
    <xf numFmtId="4" fontId="4" fillId="2" borderId="10" xfId="0" applyNumberFormat="1" applyFont="1" applyFill="1" applyBorder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center" vertical="top"/>
    </xf>
    <xf numFmtId="4" fontId="1" fillId="2" borderId="5" xfId="0" applyNumberFormat="1" applyFont="1" applyFill="1" applyBorder="1" applyAlignment="1">
      <alignment horizontal="center" vertical="top"/>
    </xf>
    <xf numFmtId="4" fontId="1" fillId="2" borderId="4" xfId="0" applyNumberFormat="1" applyFont="1" applyFill="1" applyBorder="1" applyAlignment="1">
      <alignment horizontal="center" vertical="top" wrapText="1"/>
    </xf>
    <xf numFmtId="4" fontId="1" fillId="2" borderId="11" xfId="0" applyNumberFormat="1" applyFont="1" applyFill="1" applyBorder="1" applyAlignment="1">
      <alignment horizontal="center" vertical="top" wrapText="1"/>
    </xf>
    <xf numFmtId="4" fontId="1" fillId="2" borderId="11" xfId="0" applyNumberFormat="1" applyFont="1" applyFill="1" applyBorder="1" applyAlignment="1">
      <alignment horizontal="center" vertical="top"/>
    </xf>
    <xf numFmtId="4" fontId="1" fillId="2" borderId="3" xfId="0" applyNumberFormat="1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vertical="top" wrapText="1"/>
    </xf>
    <xf numFmtId="4" fontId="4" fillId="2" borderId="5" xfId="0" applyNumberFormat="1" applyFont="1" applyFill="1" applyBorder="1" applyAlignment="1">
      <alignment horizontal="center" vertical="top"/>
    </xf>
    <xf numFmtId="4" fontId="4" fillId="2" borderId="10" xfId="0" applyNumberFormat="1" applyFont="1" applyFill="1" applyBorder="1" applyAlignment="1">
      <alignment horizontal="center" vertical="top"/>
    </xf>
    <xf numFmtId="4" fontId="4" fillId="2" borderId="5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49" fontId="3" fillId="2" borderId="0" xfId="0" applyNumberFormat="1" applyFont="1" applyFill="1"/>
    <xf numFmtId="164" fontId="1" fillId="2" borderId="4" xfId="0" applyNumberFormat="1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top" wrapText="1"/>
    </xf>
    <xf numFmtId="164" fontId="1" fillId="2" borderId="9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165" fontId="1" fillId="2" borderId="4" xfId="0" applyNumberFormat="1" applyFont="1" applyFill="1" applyBorder="1" applyAlignment="1">
      <alignment horizontal="center" vertical="top" wrapText="1" shrinkToFit="1"/>
    </xf>
    <xf numFmtId="0" fontId="1" fillId="2" borderId="8" xfId="0" applyFont="1" applyFill="1" applyBorder="1" applyAlignment="1">
      <alignment horizontal="center" vertical="top" wrapText="1" shrinkToFit="1"/>
    </xf>
    <xf numFmtId="0" fontId="1" fillId="2" borderId="9" xfId="0" applyFont="1" applyFill="1" applyBorder="1" applyAlignment="1">
      <alignment horizontal="center" vertical="top" wrapText="1" shrinkToFi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center" vertical="top" wrapText="1"/>
    </xf>
    <xf numFmtId="164" fontId="1" fillId="2" borderId="14" xfId="0" applyNumberFormat="1" applyFont="1" applyFill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center" vertical="top" shrinkToFit="1"/>
    </xf>
    <xf numFmtId="3" fontId="1" fillId="2" borderId="8" xfId="0" applyNumberFormat="1" applyFont="1" applyFill="1" applyBorder="1" applyAlignment="1">
      <alignment horizontal="center" vertical="top" shrinkToFit="1"/>
    </xf>
    <xf numFmtId="3" fontId="1" fillId="2" borderId="9" xfId="0" applyNumberFormat="1" applyFont="1" applyFill="1" applyBorder="1" applyAlignment="1">
      <alignment horizontal="center" vertical="top" shrinkToFit="1"/>
    </xf>
    <xf numFmtId="3" fontId="1" fillId="2" borderId="4" xfId="0" applyNumberFormat="1" applyFont="1" applyFill="1" applyBorder="1" applyAlignment="1">
      <alignment horizontal="center" vertical="top" wrapText="1"/>
    </xf>
    <xf numFmtId="3" fontId="1" fillId="2" borderId="8" xfId="0" applyNumberFormat="1" applyFont="1" applyFill="1" applyBorder="1" applyAlignment="1">
      <alignment horizontal="center" vertical="top" wrapText="1"/>
    </xf>
    <xf numFmtId="3" fontId="1" fillId="2" borderId="9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49" fontId="1" fillId="0" borderId="0" xfId="0" applyNumberFormat="1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10" fillId="0" borderId="0" xfId="0" applyFont="1" applyAlignment="1"/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top" shrinkToFit="1"/>
    </xf>
    <xf numFmtId="0" fontId="0" fillId="2" borderId="9" xfId="0" applyFill="1" applyBorder="1" applyAlignment="1">
      <alignment horizontal="center" vertical="top" shrinkToFit="1"/>
    </xf>
    <xf numFmtId="49" fontId="1" fillId="2" borderId="4" xfId="0" applyNumberFormat="1" applyFont="1" applyFill="1" applyBorder="1" applyAlignment="1">
      <alignment horizontal="center" vertical="top" shrinkToFit="1"/>
    </xf>
    <xf numFmtId="49" fontId="1" fillId="2" borderId="2" xfId="0" applyNumberFormat="1" applyFont="1" applyFill="1" applyBorder="1" applyAlignment="1">
      <alignment horizontal="center" vertical="top" wrapText="1"/>
    </xf>
    <xf numFmtId="49" fontId="1" fillId="2" borderId="14" xfId="0" applyNumberFormat="1" applyFont="1" applyFill="1" applyBorder="1" applyAlignment="1">
      <alignment horizontal="center" vertical="top" wrapText="1"/>
    </xf>
    <xf numFmtId="49" fontId="1" fillId="2" borderId="7" xfId="0" applyNumberFormat="1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8" xfId="0" applyNumberFormat="1" applyFont="1" applyFill="1" applyBorder="1" applyAlignment="1">
      <alignment horizontal="center" vertical="top" wrapText="1"/>
    </xf>
    <xf numFmtId="49" fontId="1" fillId="2" borderId="9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49" fontId="1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3" fillId="2" borderId="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 vertical="top" wrapText="1"/>
    </xf>
    <xf numFmtId="49" fontId="4" fillId="2" borderId="8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0" fillId="2" borderId="16" xfId="0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left" vertical="top" wrapText="1"/>
    </xf>
    <xf numFmtId="49" fontId="1" fillId="2" borderId="4" xfId="0" applyNumberFormat="1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4" fillId="2" borderId="4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0" fillId="2" borderId="8" xfId="0" applyFill="1" applyBorder="1" applyAlignment="1">
      <alignment horizontal="left" vertical="top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wrapText="1"/>
    </xf>
    <xf numFmtId="0" fontId="0" fillId="2" borderId="9" xfId="0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shrinkToFit="1"/>
    </xf>
    <xf numFmtId="49" fontId="5" fillId="2" borderId="8" xfId="0" applyNumberFormat="1" applyFont="1" applyFill="1" applyBorder="1" applyAlignment="1">
      <alignment horizontal="center" vertical="top" shrinkToFit="1"/>
    </xf>
    <xf numFmtId="49" fontId="5" fillId="2" borderId="9" xfId="0" applyNumberFormat="1" applyFont="1" applyFill="1" applyBorder="1" applyAlignment="1">
      <alignment horizontal="center" vertical="top" shrinkToFit="1"/>
    </xf>
    <xf numFmtId="3" fontId="1" fillId="2" borderId="4" xfId="0" applyNumberFormat="1" applyFont="1" applyFill="1" applyBorder="1" applyAlignment="1">
      <alignment horizontal="left" vertical="top" wrapText="1" shrinkToFit="1"/>
    </xf>
    <xf numFmtId="0" fontId="0" fillId="2" borderId="9" xfId="0" applyFill="1" applyBorder="1" applyAlignment="1">
      <alignment horizontal="left" vertical="top" wrapText="1" shrinkToFit="1"/>
    </xf>
    <xf numFmtId="3" fontId="1" fillId="2" borderId="4" xfId="0" applyNumberFormat="1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/>
    </xf>
    <xf numFmtId="49" fontId="1" fillId="2" borderId="0" xfId="0" applyNumberFormat="1" applyFont="1" applyFill="1" applyAlignment="1">
      <alignment horizontal="center" vertical="top" wrapText="1"/>
    </xf>
    <xf numFmtId="0" fontId="0" fillId="2" borderId="0" xfId="0" applyFill="1" applyAlignment="1">
      <alignment horizontal="center" wrapText="1"/>
    </xf>
    <xf numFmtId="0" fontId="5" fillId="2" borderId="3" xfId="0" applyFont="1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0" fillId="2" borderId="17" xfId="0" applyFill="1" applyBorder="1" applyAlignment="1">
      <alignment vertical="top" wrapText="1"/>
    </xf>
    <xf numFmtId="0" fontId="0" fillId="2" borderId="8" xfId="0" applyFill="1" applyBorder="1" applyAlignment="1">
      <alignment vertical="top"/>
    </xf>
    <xf numFmtId="0" fontId="0" fillId="2" borderId="9" xfId="0" applyFill="1" applyBorder="1" applyAlignment="1">
      <alignment vertical="top"/>
    </xf>
    <xf numFmtId="0" fontId="0" fillId="2" borderId="8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9" xfId="0" applyFill="1" applyBorder="1" applyAlignment="1">
      <alignment horizontal="center" vertical="top"/>
    </xf>
    <xf numFmtId="0" fontId="1" fillId="2" borderId="4" xfId="1" applyFont="1" applyFill="1" applyBorder="1" applyAlignment="1">
      <alignment vertical="top" wrapText="1"/>
    </xf>
    <xf numFmtId="0" fontId="6" fillId="2" borderId="8" xfId="0" applyFont="1" applyFill="1" applyBorder="1" applyAlignment="1">
      <alignment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 shrinkToFit="1"/>
    </xf>
    <xf numFmtId="0" fontId="5" fillId="2" borderId="8" xfId="0" applyFont="1" applyFill="1" applyBorder="1" applyAlignment="1">
      <alignment horizontal="left" vertical="top" wrapText="1" shrinkToFit="1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9;&#1087;&#1088;&#1086;&#1075;&#1088;&#1072;&#1084;&#1084;&#1099;/&#1043;&#1055;%20&#8470;%20201/12.04.2022%20&#1074;&#1085;&#1077;&#1089;&#1077;&#1085;&#1080;&#1077;%20&#1080;&#1079;&#1084;&#1077;&#1085;&#1077;&#1085;&#1080;&#1081;%20&#1074;%20&#1043;&#1055;%202022%20&#1075;&#1086;&#1076;%20(&#1080;&#1079;&#1084;.%20&#1087;&#1086;%20&#1092;&#1086;&#1085;&#1076;&#1072;&#1084;)/&#1042;&#1077;&#1088;&#1089;&#1080;&#1080;%20&#1043;&#1055;/&#1055;&#1088;&#1080;&#1083;&#1086;&#1078;&#1077;&#1085;&#1080;&#1077;%20&#1082;%20&#1087;&#1088;&#1086;&#1077;&#1082;&#1090;&#1091;%20&#1074;&#1077;&#1088;&#1089;&#1080;&#1103;%204%20&#1091;&#1090;&#1074;&#1077;&#1088;&#1078;&#1076;&#1077;&#1085;&#1085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</sheetNames>
    <sheetDataSet>
      <sheetData sheetId="0">
        <row r="19">
          <cell r="M19">
            <v>9260</v>
          </cell>
        </row>
        <row r="42">
          <cell r="O42">
            <v>0</v>
          </cell>
          <cell r="P42">
            <v>1600</v>
          </cell>
          <cell r="Q42">
            <v>400</v>
          </cell>
          <cell r="R42">
            <v>0</v>
          </cell>
          <cell r="S42">
            <v>0</v>
          </cell>
        </row>
        <row r="43">
          <cell r="O43">
            <v>37500.800000000003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view="pageBreakPreview" zoomScale="90" zoomScaleNormal="100" zoomScaleSheetLayoutView="90" workbookViewId="0">
      <pane ySplit="1" topLeftCell="A80" activePane="bottomLeft" state="frozen"/>
      <selection pane="bottomLeft" activeCell="G38" sqref="G38"/>
    </sheetView>
  </sheetViews>
  <sheetFormatPr defaultRowHeight="15" x14ac:dyDescent="0.25"/>
  <cols>
    <col min="1" max="1" width="7.85546875" customWidth="1"/>
    <col min="2" max="2" width="5.5703125" customWidth="1"/>
    <col min="3" max="3" width="6.140625" customWidth="1"/>
    <col min="4" max="4" width="5.85546875" customWidth="1"/>
    <col min="5" max="5" width="36.28515625" customWidth="1"/>
    <col min="6" max="6" width="15.140625" customWidth="1"/>
    <col min="12" max="12" width="10.42578125" customWidth="1"/>
    <col min="17" max="17" width="9.85546875" customWidth="1"/>
    <col min="19" max="19" width="9.140625" customWidth="1"/>
    <col min="20" max="20" width="5.7109375" hidden="1" customWidth="1"/>
  </cols>
  <sheetData>
    <row r="1" spans="2:20" ht="15.75" customHeight="1" x14ac:dyDescent="0.25">
      <c r="B1" s="104"/>
      <c r="C1" s="88"/>
      <c r="D1" s="88"/>
      <c r="E1" s="89"/>
      <c r="F1" s="89"/>
      <c r="G1" s="85"/>
      <c r="H1" s="85"/>
      <c r="I1" s="85"/>
      <c r="J1" s="85"/>
      <c r="K1" s="85"/>
      <c r="L1" s="85"/>
      <c r="M1" s="126"/>
      <c r="N1" s="126"/>
      <c r="O1" s="126"/>
      <c r="P1" s="320" t="s">
        <v>499</v>
      </c>
      <c r="Q1" s="321"/>
      <c r="R1" s="321"/>
      <c r="S1" s="321"/>
      <c r="T1" s="74"/>
    </row>
    <row r="2" spans="2:20" ht="53.25" customHeight="1" x14ac:dyDescent="0.25">
      <c r="B2" s="1"/>
      <c r="C2" s="1"/>
      <c r="D2" s="1"/>
      <c r="E2" s="2"/>
      <c r="F2" s="2"/>
      <c r="G2" s="3"/>
      <c r="H2" s="3"/>
      <c r="I2" s="3"/>
      <c r="J2" s="3"/>
      <c r="K2" s="3"/>
      <c r="L2" s="3"/>
      <c r="M2" s="127"/>
      <c r="N2" s="127"/>
      <c r="O2" s="127"/>
      <c r="P2" s="321"/>
      <c r="Q2" s="321"/>
      <c r="R2" s="321"/>
      <c r="S2" s="321"/>
    </row>
    <row r="3" spans="2:20" ht="16.5" customHeight="1" x14ac:dyDescent="0.25">
      <c r="B3" s="144"/>
      <c r="C3" s="144"/>
      <c r="D3" s="144"/>
      <c r="E3" s="2"/>
      <c r="F3" s="2"/>
      <c r="G3" s="143"/>
      <c r="H3" s="143"/>
      <c r="I3" s="143"/>
      <c r="J3" s="143"/>
      <c r="K3" s="143"/>
      <c r="L3" s="143"/>
      <c r="M3" s="139"/>
      <c r="N3" s="139"/>
      <c r="O3" s="139"/>
      <c r="P3" s="139"/>
      <c r="Q3" s="139"/>
      <c r="R3" s="139"/>
      <c r="S3" s="139"/>
    </row>
    <row r="4" spans="2:20" ht="95.25" customHeight="1" x14ac:dyDescent="0.25">
      <c r="B4" s="144"/>
      <c r="C4" s="144"/>
      <c r="D4" s="144"/>
      <c r="E4" s="2"/>
      <c r="F4" s="2"/>
      <c r="G4" s="143"/>
      <c r="H4" s="143"/>
      <c r="I4" s="143"/>
      <c r="J4" s="143"/>
      <c r="K4" s="143"/>
      <c r="L4" s="143"/>
      <c r="M4" s="139"/>
      <c r="N4" s="139"/>
      <c r="O4" s="139"/>
      <c r="P4" s="336" t="s">
        <v>500</v>
      </c>
      <c r="Q4" s="336"/>
      <c r="R4" s="336"/>
      <c r="S4" s="336"/>
    </row>
    <row r="5" spans="2:20" ht="24.75" customHeight="1" x14ac:dyDescent="0.25">
      <c r="B5" s="144"/>
      <c r="C5" s="144"/>
      <c r="D5" s="144"/>
      <c r="E5" s="2"/>
      <c r="F5" s="2"/>
      <c r="G5" s="143"/>
      <c r="H5" s="143"/>
      <c r="I5" s="143"/>
      <c r="J5" s="143"/>
      <c r="K5" s="143"/>
      <c r="L5" s="143"/>
      <c r="M5" s="139"/>
      <c r="N5" s="139"/>
      <c r="O5" s="139"/>
      <c r="P5" s="139"/>
      <c r="Q5" s="139"/>
      <c r="R5" s="139"/>
      <c r="S5" s="139"/>
    </row>
    <row r="6" spans="2:20" ht="26.25" customHeight="1" x14ac:dyDescent="0.25">
      <c r="B6" s="84"/>
      <c r="C6" s="84"/>
      <c r="D6" s="84"/>
      <c r="E6" s="2"/>
      <c r="F6" s="2"/>
      <c r="G6" s="3"/>
      <c r="H6" s="3"/>
      <c r="I6" s="3"/>
      <c r="J6" s="3"/>
      <c r="K6" s="3"/>
      <c r="L6" s="3"/>
      <c r="M6" s="90"/>
      <c r="N6" s="90"/>
      <c r="O6" s="90"/>
      <c r="P6" s="90"/>
      <c r="Q6" s="90"/>
      <c r="R6" s="108"/>
      <c r="S6" s="108"/>
    </row>
    <row r="7" spans="2:20" ht="30" customHeight="1" x14ac:dyDescent="0.25">
      <c r="B7" s="84"/>
      <c r="C7" s="322" t="s">
        <v>411</v>
      </c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108"/>
      <c r="S7" s="108"/>
    </row>
    <row r="8" spans="2:20" ht="21" customHeight="1" x14ac:dyDescent="0.25">
      <c r="B8" s="84"/>
      <c r="C8" s="91"/>
      <c r="D8" s="92"/>
      <c r="E8" s="322"/>
      <c r="F8" s="323"/>
      <c r="G8" s="323"/>
      <c r="H8" s="323"/>
      <c r="I8" s="323"/>
      <c r="J8" s="323"/>
      <c r="K8" s="323"/>
      <c r="L8" s="92"/>
      <c r="M8" s="92"/>
      <c r="N8" s="92"/>
      <c r="O8" s="92"/>
      <c r="P8" s="324" t="s">
        <v>367</v>
      </c>
      <c r="Q8" s="325"/>
      <c r="R8" s="325"/>
      <c r="S8" s="109"/>
    </row>
    <row r="9" spans="2:20" ht="30" customHeight="1" x14ac:dyDescent="0.25">
      <c r="B9" s="144"/>
      <c r="C9" s="140"/>
      <c r="D9" s="92"/>
      <c r="E9" s="337" t="s">
        <v>501</v>
      </c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</row>
    <row r="10" spans="2:20" ht="30" customHeight="1" x14ac:dyDescent="0.25">
      <c r="B10" s="144"/>
      <c r="C10" s="140"/>
      <c r="D10" s="92"/>
      <c r="E10" s="339" t="s">
        <v>441</v>
      </c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</row>
    <row r="11" spans="2:20" ht="27.75" customHeight="1" x14ac:dyDescent="0.25">
      <c r="B11" s="3"/>
      <c r="C11" s="3"/>
      <c r="D11" s="3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</row>
    <row r="12" spans="2:20" ht="15.75" x14ac:dyDescent="0.25">
      <c r="B12" s="328" t="s">
        <v>0</v>
      </c>
      <c r="C12" s="329"/>
      <c r="D12" s="332" t="s">
        <v>1</v>
      </c>
      <c r="E12" s="335" t="s">
        <v>2</v>
      </c>
      <c r="F12" s="335" t="s">
        <v>3</v>
      </c>
      <c r="G12" s="287" t="s">
        <v>4</v>
      </c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7"/>
      <c r="T12" s="86"/>
    </row>
    <row r="13" spans="2:20" ht="15.75" x14ac:dyDescent="0.25">
      <c r="B13" s="330"/>
      <c r="C13" s="331"/>
      <c r="D13" s="333"/>
      <c r="E13" s="335"/>
      <c r="F13" s="335"/>
      <c r="G13" s="5" t="s">
        <v>5</v>
      </c>
      <c r="H13" s="5" t="s">
        <v>5</v>
      </c>
      <c r="I13" s="5" t="s">
        <v>5</v>
      </c>
      <c r="J13" s="5" t="s">
        <v>5</v>
      </c>
      <c r="K13" s="5" t="s">
        <v>5</v>
      </c>
      <c r="L13" s="5" t="s">
        <v>5</v>
      </c>
      <c r="M13" s="5" t="s">
        <v>5</v>
      </c>
      <c r="N13" s="5" t="s">
        <v>5</v>
      </c>
      <c r="O13" s="5" t="s">
        <v>5</v>
      </c>
      <c r="P13" s="5" t="s">
        <v>6</v>
      </c>
      <c r="Q13" s="5" t="s">
        <v>7</v>
      </c>
      <c r="R13" s="156" t="s">
        <v>7</v>
      </c>
      <c r="S13" s="156" t="s">
        <v>7</v>
      </c>
      <c r="T13" s="86"/>
    </row>
    <row r="14" spans="2:20" ht="31.5" x14ac:dyDescent="0.25">
      <c r="B14" s="5" t="s">
        <v>8</v>
      </c>
      <c r="C14" s="5" t="s">
        <v>9</v>
      </c>
      <c r="D14" s="334"/>
      <c r="E14" s="335"/>
      <c r="F14" s="335"/>
      <c r="G14" s="5" t="s">
        <v>10</v>
      </c>
      <c r="H14" s="5" t="s">
        <v>11</v>
      </c>
      <c r="I14" s="5" t="s">
        <v>12</v>
      </c>
      <c r="J14" s="5" t="s">
        <v>13</v>
      </c>
      <c r="K14" s="5" t="s">
        <v>14</v>
      </c>
      <c r="L14" s="5" t="s">
        <v>15</v>
      </c>
      <c r="M14" s="5" t="s">
        <v>16</v>
      </c>
      <c r="N14" s="5" t="s">
        <v>17</v>
      </c>
      <c r="O14" s="5" t="s">
        <v>18</v>
      </c>
      <c r="P14" s="5" t="s">
        <v>19</v>
      </c>
      <c r="Q14" s="5" t="s">
        <v>20</v>
      </c>
      <c r="R14" s="156" t="s">
        <v>21</v>
      </c>
      <c r="S14" s="5" t="s">
        <v>419</v>
      </c>
      <c r="T14" s="86"/>
    </row>
    <row r="15" spans="2:20" ht="15.75" x14ac:dyDescent="0.25">
      <c r="B15" s="76">
        <v>15</v>
      </c>
      <c r="C15" s="76"/>
      <c r="D15" s="171"/>
      <c r="E15" s="287" t="s">
        <v>22</v>
      </c>
      <c r="F15" s="326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7"/>
      <c r="T15" s="86"/>
    </row>
    <row r="16" spans="2:20" ht="15" customHeight="1" x14ac:dyDescent="0.25">
      <c r="B16" s="311">
        <v>15</v>
      </c>
      <c r="C16" s="314">
        <v>0</v>
      </c>
      <c r="D16" s="314">
        <v>1</v>
      </c>
      <c r="E16" s="317" t="s">
        <v>502</v>
      </c>
      <c r="F16" s="292" t="s">
        <v>23</v>
      </c>
      <c r="G16" s="292" t="s">
        <v>24</v>
      </c>
      <c r="H16" s="295" t="s">
        <v>25</v>
      </c>
      <c r="I16" s="292" t="s">
        <v>26</v>
      </c>
      <c r="J16" s="292">
        <v>101.8</v>
      </c>
      <c r="K16" s="284">
        <v>97</v>
      </c>
      <c r="L16" s="292">
        <v>98.3</v>
      </c>
      <c r="M16" s="296">
        <v>100.1</v>
      </c>
      <c r="N16" s="296">
        <v>91</v>
      </c>
      <c r="O16" s="296">
        <v>103.7</v>
      </c>
      <c r="P16" s="296">
        <v>98</v>
      </c>
      <c r="Q16" s="296">
        <v>98</v>
      </c>
      <c r="R16" s="296">
        <v>98</v>
      </c>
      <c r="S16" s="296">
        <v>98</v>
      </c>
      <c r="T16" s="86"/>
    </row>
    <row r="17" spans="1:20" ht="15" customHeight="1" x14ac:dyDescent="0.25">
      <c r="B17" s="312"/>
      <c r="C17" s="315"/>
      <c r="D17" s="315"/>
      <c r="E17" s="318"/>
      <c r="F17" s="293"/>
      <c r="G17" s="293"/>
      <c r="H17" s="293"/>
      <c r="I17" s="293"/>
      <c r="J17" s="293"/>
      <c r="K17" s="290"/>
      <c r="L17" s="293"/>
      <c r="M17" s="297"/>
      <c r="N17" s="297"/>
      <c r="O17" s="297"/>
      <c r="P17" s="297"/>
      <c r="Q17" s="297"/>
      <c r="R17" s="297"/>
      <c r="S17" s="297"/>
      <c r="T17" s="86"/>
    </row>
    <row r="18" spans="1:20" ht="15" customHeight="1" x14ac:dyDescent="0.25">
      <c r="B18" s="312"/>
      <c r="C18" s="315"/>
      <c r="D18" s="315"/>
      <c r="E18" s="318"/>
      <c r="F18" s="293"/>
      <c r="G18" s="293"/>
      <c r="H18" s="293"/>
      <c r="I18" s="293"/>
      <c r="J18" s="293"/>
      <c r="K18" s="290"/>
      <c r="L18" s="293"/>
      <c r="M18" s="297"/>
      <c r="N18" s="297"/>
      <c r="O18" s="297"/>
      <c r="P18" s="297"/>
      <c r="Q18" s="297"/>
      <c r="R18" s="297"/>
      <c r="S18" s="297"/>
      <c r="T18" s="86"/>
    </row>
    <row r="19" spans="1:20" ht="51.75" customHeight="1" x14ac:dyDescent="0.25">
      <c r="B19" s="313"/>
      <c r="C19" s="316"/>
      <c r="D19" s="316"/>
      <c r="E19" s="319"/>
      <c r="F19" s="294"/>
      <c r="G19" s="294"/>
      <c r="H19" s="294"/>
      <c r="I19" s="294"/>
      <c r="J19" s="294"/>
      <c r="K19" s="291"/>
      <c r="L19" s="294"/>
      <c r="M19" s="298"/>
      <c r="N19" s="298"/>
      <c r="O19" s="298"/>
      <c r="P19" s="298"/>
      <c r="Q19" s="298"/>
      <c r="R19" s="298"/>
      <c r="S19" s="298"/>
      <c r="T19" s="86"/>
    </row>
    <row r="20" spans="1:20" x14ac:dyDescent="0.25">
      <c r="B20" s="311">
        <v>15</v>
      </c>
      <c r="C20" s="311">
        <v>0</v>
      </c>
      <c r="D20" s="314">
        <v>2</v>
      </c>
      <c r="E20" s="317" t="s">
        <v>503</v>
      </c>
      <c r="F20" s="292" t="s">
        <v>23</v>
      </c>
      <c r="G20" s="292" t="s">
        <v>27</v>
      </c>
      <c r="H20" s="295" t="s">
        <v>28</v>
      </c>
      <c r="I20" s="295" t="s">
        <v>29</v>
      </c>
      <c r="J20" s="295" t="s">
        <v>30</v>
      </c>
      <c r="K20" s="295" t="s">
        <v>31</v>
      </c>
      <c r="L20" s="295" t="s">
        <v>32</v>
      </c>
      <c r="M20" s="295" t="s">
        <v>33</v>
      </c>
      <c r="N20" s="295" t="s">
        <v>407</v>
      </c>
      <c r="O20" s="295" t="s">
        <v>408</v>
      </c>
      <c r="P20" s="295" t="s">
        <v>409</v>
      </c>
      <c r="Q20" s="284">
        <v>101</v>
      </c>
      <c r="R20" s="308">
        <v>101</v>
      </c>
      <c r="S20" s="284">
        <v>101</v>
      </c>
      <c r="T20" s="86"/>
    </row>
    <row r="21" spans="1:20" x14ac:dyDescent="0.25">
      <c r="B21" s="312"/>
      <c r="C21" s="312"/>
      <c r="D21" s="315"/>
      <c r="E21" s="318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0"/>
      <c r="R21" s="309"/>
      <c r="S21" s="285"/>
      <c r="T21" s="86"/>
    </row>
    <row r="22" spans="1:20" x14ac:dyDescent="0.25">
      <c r="B22" s="312"/>
      <c r="C22" s="312"/>
      <c r="D22" s="315"/>
      <c r="E22" s="318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0"/>
      <c r="R22" s="309"/>
      <c r="S22" s="285"/>
      <c r="T22" s="86"/>
    </row>
    <row r="23" spans="1:20" ht="60.75" customHeight="1" x14ac:dyDescent="0.25">
      <c r="B23" s="313"/>
      <c r="C23" s="313"/>
      <c r="D23" s="316"/>
      <c r="E23" s="319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1"/>
      <c r="R23" s="310"/>
      <c r="S23" s="286"/>
      <c r="T23" s="86"/>
    </row>
    <row r="24" spans="1:20" ht="144" customHeight="1" x14ac:dyDescent="0.25">
      <c r="B24" s="6">
        <v>15</v>
      </c>
      <c r="C24" s="6">
        <v>0</v>
      </c>
      <c r="D24" s="6">
        <v>3</v>
      </c>
      <c r="E24" s="7" t="s">
        <v>504</v>
      </c>
      <c r="F24" s="8" t="s">
        <v>23</v>
      </c>
      <c r="G24" s="8" t="s">
        <v>34</v>
      </c>
      <c r="H24" s="9" t="s">
        <v>34</v>
      </c>
      <c r="I24" s="9" t="s">
        <v>34</v>
      </c>
      <c r="J24" s="9" t="s">
        <v>34</v>
      </c>
      <c r="K24" s="8" t="s">
        <v>34</v>
      </c>
      <c r="L24" s="10">
        <v>103.8</v>
      </c>
      <c r="M24" s="11">
        <v>100.9</v>
      </c>
      <c r="N24" s="11">
        <v>95.4</v>
      </c>
      <c r="O24" s="11">
        <v>103</v>
      </c>
      <c r="P24" s="11">
        <v>101</v>
      </c>
      <c r="Q24" s="11">
        <v>101</v>
      </c>
      <c r="R24" s="110">
        <v>101</v>
      </c>
      <c r="S24" s="11">
        <v>101</v>
      </c>
      <c r="T24" s="86"/>
    </row>
    <row r="25" spans="1:20" ht="15.75" x14ac:dyDescent="0.25">
      <c r="B25" s="6">
        <v>15</v>
      </c>
      <c r="C25" s="6">
        <v>1</v>
      </c>
      <c r="D25" s="12"/>
      <c r="E25" s="287" t="s">
        <v>505</v>
      </c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288"/>
      <c r="R25" s="288"/>
      <c r="S25" s="289"/>
      <c r="T25" s="86"/>
    </row>
    <row r="26" spans="1:20" ht="66" customHeight="1" x14ac:dyDescent="0.25">
      <c r="B26" s="6">
        <v>15</v>
      </c>
      <c r="C26" s="6">
        <v>1</v>
      </c>
      <c r="D26" s="12" t="s">
        <v>36</v>
      </c>
      <c r="E26" s="7" t="s">
        <v>37</v>
      </c>
      <c r="F26" s="157" t="s">
        <v>23</v>
      </c>
      <c r="G26" s="8">
        <v>109.9</v>
      </c>
      <c r="H26" s="9" t="s">
        <v>38</v>
      </c>
      <c r="I26" s="8">
        <v>113.7</v>
      </c>
      <c r="J26" s="8">
        <v>131.69999999999999</v>
      </c>
      <c r="K26" s="13">
        <v>96.5</v>
      </c>
      <c r="L26" s="8">
        <v>117.4</v>
      </c>
      <c r="M26" s="11">
        <v>107.2</v>
      </c>
      <c r="N26" s="172">
        <v>82</v>
      </c>
      <c r="O26" s="11">
        <v>117.2</v>
      </c>
      <c r="P26" s="11">
        <v>100</v>
      </c>
      <c r="Q26" s="11">
        <v>100</v>
      </c>
      <c r="R26" s="11">
        <v>100</v>
      </c>
      <c r="S26" s="11">
        <v>100</v>
      </c>
      <c r="T26" s="86"/>
    </row>
    <row r="27" spans="1:20" ht="48.75" customHeight="1" x14ac:dyDescent="0.25">
      <c r="B27" s="6">
        <v>15</v>
      </c>
      <c r="C27" s="6">
        <v>1</v>
      </c>
      <c r="D27" s="12" t="s">
        <v>39</v>
      </c>
      <c r="E27" s="7" t="s">
        <v>40</v>
      </c>
      <c r="F27" s="8" t="s">
        <v>23</v>
      </c>
      <c r="G27" s="8">
        <v>113.2</v>
      </c>
      <c r="H27" s="9" t="s">
        <v>41</v>
      </c>
      <c r="I27" s="8">
        <v>110.8</v>
      </c>
      <c r="J27" s="8">
        <v>111.9</v>
      </c>
      <c r="K27" s="13">
        <v>108.8</v>
      </c>
      <c r="L27" s="8">
        <v>104.6</v>
      </c>
      <c r="M27" s="11">
        <v>103.9</v>
      </c>
      <c r="N27" s="11">
        <v>101</v>
      </c>
      <c r="O27" s="11">
        <v>105.6</v>
      </c>
      <c r="P27" s="11">
        <v>100.5</v>
      </c>
      <c r="Q27" s="11">
        <v>100.5</v>
      </c>
      <c r="R27" s="11">
        <v>100.5</v>
      </c>
      <c r="S27" s="11">
        <v>100.5</v>
      </c>
      <c r="T27" s="86"/>
    </row>
    <row r="28" spans="1:20" ht="45" customHeight="1" x14ac:dyDescent="0.25">
      <c r="B28" s="6">
        <v>15</v>
      </c>
      <c r="C28" s="6">
        <v>1</v>
      </c>
      <c r="D28" s="12" t="s">
        <v>42</v>
      </c>
      <c r="E28" s="7" t="s">
        <v>43</v>
      </c>
      <c r="F28" s="8" t="s">
        <v>23</v>
      </c>
      <c r="G28" s="8">
        <v>111.6</v>
      </c>
      <c r="H28" s="9" t="s">
        <v>44</v>
      </c>
      <c r="I28" s="8">
        <v>115.8</v>
      </c>
      <c r="J28" s="8">
        <v>134</v>
      </c>
      <c r="K28" s="13">
        <v>100.8</v>
      </c>
      <c r="L28" s="8">
        <v>115.5</v>
      </c>
      <c r="M28" s="11">
        <v>109.2</v>
      </c>
      <c r="N28" s="11">
        <v>87</v>
      </c>
      <c r="O28" s="11" t="s">
        <v>34</v>
      </c>
      <c r="P28" s="11" t="s">
        <v>34</v>
      </c>
      <c r="Q28" s="11" t="s">
        <v>34</v>
      </c>
      <c r="R28" s="110" t="s">
        <v>34</v>
      </c>
      <c r="S28" s="11" t="s">
        <v>34</v>
      </c>
      <c r="T28" s="86"/>
    </row>
    <row r="29" spans="1:20" ht="50.25" customHeight="1" x14ac:dyDescent="0.25">
      <c r="B29" s="6">
        <v>15</v>
      </c>
      <c r="C29" s="6">
        <v>1</v>
      </c>
      <c r="D29" s="12" t="s">
        <v>45</v>
      </c>
      <c r="E29" s="7" t="s">
        <v>46</v>
      </c>
      <c r="F29" s="8" t="s">
        <v>47</v>
      </c>
      <c r="G29" s="8" t="s">
        <v>34</v>
      </c>
      <c r="H29" s="9" t="s">
        <v>34</v>
      </c>
      <c r="I29" s="8" t="s">
        <v>34</v>
      </c>
      <c r="J29" s="8" t="s">
        <v>34</v>
      </c>
      <c r="K29" s="8" t="s">
        <v>34</v>
      </c>
      <c r="L29" s="8" t="s">
        <v>34</v>
      </c>
      <c r="M29" s="11">
        <v>297.2</v>
      </c>
      <c r="N29" s="11">
        <v>438</v>
      </c>
      <c r="O29" s="11">
        <v>533.04</v>
      </c>
      <c r="P29" s="11">
        <v>284</v>
      </c>
      <c r="Q29" s="11">
        <v>318</v>
      </c>
      <c r="R29" s="110">
        <v>361</v>
      </c>
      <c r="S29" s="11" t="s">
        <v>34</v>
      </c>
      <c r="T29" s="86"/>
    </row>
    <row r="30" spans="1:20" s="82" customFormat="1" ht="48" customHeight="1" x14ac:dyDescent="0.25">
      <c r="A30" s="86"/>
      <c r="B30" s="6">
        <v>15</v>
      </c>
      <c r="C30" s="6">
        <v>1</v>
      </c>
      <c r="D30" s="12" t="s">
        <v>48</v>
      </c>
      <c r="E30" s="7" t="s">
        <v>49</v>
      </c>
      <c r="F30" s="8" t="s">
        <v>50</v>
      </c>
      <c r="G30" s="8" t="s">
        <v>34</v>
      </c>
      <c r="H30" s="9" t="s">
        <v>34</v>
      </c>
      <c r="I30" s="8" t="s">
        <v>34</v>
      </c>
      <c r="J30" s="8" t="s">
        <v>34</v>
      </c>
      <c r="K30" s="8" t="s">
        <v>34</v>
      </c>
      <c r="L30" s="8" t="s">
        <v>34</v>
      </c>
      <c r="M30" s="11" t="s">
        <v>34</v>
      </c>
      <c r="N30" s="11">
        <v>393.5</v>
      </c>
      <c r="O30" s="11">
        <v>189.6</v>
      </c>
      <c r="P30" s="136">
        <v>190</v>
      </c>
      <c r="Q30" s="136">
        <v>190</v>
      </c>
      <c r="R30" s="173">
        <v>190</v>
      </c>
      <c r="S30" s="136">
        <v>190</v>
      </c>
      <c r="T30" s="86"/>
    </row>
    <row r="31" spans="1:20" ht="34.5" customHeight="1" x14ac:dyDescent="0.25">
      <c r="B31" s="6">
        <v>15</v>
      </c>
      <c r="C31" s="6">
        <v>1</v>
      </c>
      <c r="D31" s="12" t="s">
        <v>51</v>
      </c>
      <c r="E31" s="7" t="s">
        <v>52</v>
      </c>
      <c r="F31" s="174" t="s">
        <v>53</v>
      </c>
      <c r="G31" s="8" t="s">
        <v>34</v>
      </c>
      <c r="H31" s="9" t="s">
        <v>34</v>
      </c>
      <c r="I31" s="8" t="s">
        <v>34</v>
      </c>
      <c r="J31" s="8" t="s">
        <v>34</v>
      </c>
      <c r="K31" s="8" t="s">
        <v>34</v>
      </c>
      <c r="L31" s="8" t="s">
        <v>34</v>
      </c>
      <c r="M31" s="11" t="s">
        <v>34</v>
      </c>
      <c r="N31" s="11" t="s">
        <v>34</v>
      </c>
      <c r="O31" s="6">
        <v>839</v>
      </c>
      <c r="P31" s="6">
        <v>839</v>
      </c>
      <c r="Q31" s="6">
        <v>839</v>
      </c>
      <c r="R31" s="103" t="s">
        <v>34</v>
      </c>
      <c r="S31" s="6" t="s">
        <v>34</v>
      </c>
      <c r="T31" s="86"/>
    </row>
    <row r="32" spans="1:20" ht="189" customHeight="1" x14ac:dyDescent="0.25">
      <c r="B32" s="311">
        <v>15</v>
      </c>
      <c r="C32" s="311">
        <v>1</v>
      </c>
      <c r="D32" s="342" t="s">
        <v>54</v>
      </c>
      <c r="E32" s="7" t="s">
        <v>506</v>
      </c>
      <c r="F32" s="292" t="s">
        <v>55</v>
      </c>
      <c r="G32" s="8" t="s">
        <v>34</v>
      </c>
      <c r="H32" s="9" t="s">
        <v>34</v>
      </c>
      <c r="I32" s="8" t="s">
        <v>34</v>
      </c>
      <c r="J32" s="8" t="s">
        <v>34</v>
      </c>
      <c r="K32" s="8" t="s">
        <v>34</v>
      </c>
      <c r="L32" s="8" t="s">
        <v>34</v>
      </c>
      <c r="M32" s="11" t="s">
        <v>34</v>
      </c>
      <c r="N32" s="11" t="s">
        <v>34</v>
      </c>
      <c r="O32" s="175" t="str">
        <f>O33</f>
        <v>4 696
500,7</v>
      </c>
      <c r="P32" s="175" t="str">
        <f>P33</f>
        <v>4 696
500,7</v>
      </c>
      <c r="Q32" s="175">
        <f>Q33+Q34</f>
        <v>5572959.7000000002</v>
      </c>
      <c r="R32" s="175">
        <f>R34</f>
        <v>1648971</v>
      </c>
      <c r="S32" s="175">
        <f>S34</f>
        <v>2365231</v>
      </c>
      <c r="T32" s="86"/>
    </row>
    <row r="33" spans="2:20" ht="30" customHeight="1" x14ac:dyDescent="0.25">
      <c r="B33" s="340"/>
      <c r="C33" s="340"/>
      <c r="D33" s="340"/>
      <c r="E33" s="7" t="s">
        <v>477</v>
      </c>
      <c r="F33" s="285"/>
      <c r="G33" s="8" t="s">
        <v>34</v>
      </c>
      <c r="H33" s="9" t="s">
        <v>34</v>
      </c>
      <c r="I33" s="8" t="s">
        <v>34</v>
      </c>
      <c r="J33" s="8" t="s">
        <v>34</v>
      </c>
      <c r="K33" s="8" t="s">
        <v>34</v>
      </c>
      <c r="L33" s="8" t="s">
        <v>34</v>
      </c>
      <c r="M33" s="11" t="s">
        <v>34</v>
      </c>
      <c r="N33" s="11" t="s">
        <v>34</v>
      </c>
      <c r="O33" s="175" t="s">
        <v>410</v>
      </c>
      <c r="P33" s="175" t="s">
        <v>410</v>
      </c>
      <c r="Q33" s="175">
        <v>4696500.7</v>
      </c>
      <c r="R33" s="110" t="s">
        <v>34</v>
      </c>
      <c r="S33" s="11" t="s">
        <v>34</v>
      </c>
      <c r="T33" s="86"/>
    </row>
    <row r="34" spans="2:20" ht="30" customHeight="1" x14ac:dyDescent="0.25">
      <c r="B34" s="341"/>
      <c r="C34" s="341"/>
      <c r="D34" s="341"/>
      <c r="E34" s="7" t="s">
        <v>482</v>
      </c>
      <c r="F34" s="286"/>
      <c r="G34" s="8" t="s">
        <v>34</v>
      </c>
      <c r="H34" s="9" t="s">
        <v>34</v>
      </c>
      <c r="I34" s="8" t="s">
        <v>34</v>
      </c>
      <c r="J34" s="8" t="s">
        <v>34</v>
      </c>
      <c r="K34" s="8" t="s">
        <v>34</v>
      </c>
      <c r="L34" s="8" t="s">
        <v>34</v>
      </c>
      <c r="M34" s="11" t="s">
        <v>34</v>
      </c>
      <c r="N34" s="11" t="s">
        <v>34</v>
      </c>
      <c r="O34" s="175" t="s">
        <v>34</v>
      </c>
      <c r="P34" s="175" t="s">
        <v>34</v>
      </c>
      <c r="Q34" s="175">
        <v>876459</v>
      </c>
      <c r="R34" s="175">
        <v>1648971</v>
      </c>
      <c r="S34" s="175">
        <v>2365231</v>
      </c>
      <c r="T34" s="86"/>
    </row>
    <row r="35" spans="2:20" ht="220.5" customHeight="1" x14ac:dyDescent="0.25">
      <c r="B35" s="311">
        <v>15</v>
      </c>
      <c r="C35" s="311">
        <v>1</v>
      </c>
      <c r="D35" s="342" t="s">
        <v>56</v>
      </c>
      <c r="E35" s="7" t="s">
        <v>507</v>
      </c>
      <c r="F35" s="292" t="s">
        <v>55</v>
      </c>
      <c r="G35" s="8" t="s">
        <v>34</v>
      </c>
      <c r="H35" s="9" t="s">
        <v>34</v>
      </c>
      <c r="I35" s="8" t="s">
        <v>34</v>
      </c>
      <c r="J35" s="8" t="s">
        <v>34</v>
      </c>
      <c r="K35" s="8" t="s">
        <v>34</v>
      </c>
      <c r="L35" s="8" t="s">
        <v>34</v>
      </c>
      <c r="M35" s="11" t="s">
        <v>34</v>
      </c>
      <c r="N35" s="11" t="s">
        <v>34</v>
      </c>
      <c r="O35" s="175">
        <f>O36</f>
        <v>65177651.799999997</v>
      </c>
      <c r="P35" s="175">
        <f>P36</f>
        <v>65177651.799999997</v>
      </c>
      <c r="Q35" s="175">
        <f>Q36+Q37</f>
        <v>135302291.5</v>
      </c>
      <c r="R35" s="176">
        <f>R37</f>
        <v>42969914</v>
      </c>
      <c r="S35" s="176">
        <f>S37</f>
        <v>67157042</v>
      </c>
      <c r="T35" s="86"/>
    </row>
    <row r="36" spans="2:20" ht="33.75" customHeight="1" x14ac:dyDescent="0.25">
      <c r="B36" s="340"/>
      <c r="C36" s="340"/>
      <c r="D36" s="340"/>
      <c r="E36" s="7" t="s">
        <v>477</v>
      </c>
      <c r="F36" s="285"/>
      <c r="G36" s="8" t="s">
        <v>34</v>
      </c>
      <c r="H36" s="9" t="s">
        <v>34</v>
      </c>
      <c r="I36" s="8" t="s">
        <v>34</v>
      </c>
      <c r="J36" s="8" t="s">
        <v>34</v>
      </c>
      <c r="K36" s="8" t="s">
        <v>34</v>
      </c>
      <c r="L36" s="8" t="s">
        <v>34</v>
      </c>
      <c r="M36" s="11" t="s">
        <v>34</v>
      </c>
      <c r="N36" s="11" t="s">
        <v>34</v>
      </c>
      <c r="O36" s="175">
        <v>65177651.799999997</v>
      </c>
      <c r="P36" s="175">
        <v>65177651.799999997</v>
      </c>
      <c r="Q36" s="175">
        <v>114169053.5</v>
      </c>
      <c r="R36" s="176" t="s">
        <v>34</v>
      </c>
      <c r="S36" s="175" t="s">
        <v>34</v>
      </c>
      <c r="T36" s="86"/>
    </row>
    <row r="37" spans="2:20" ht="31.5" customHeight="1" x14ac:dyDescent="0.25">
      <c r="B37" s="341"/>
      <c r="C37" s="341"/>
      <c r="D37" s="341"/>
      <c r="E37" s="7" t="s">
        <v>482</v>
      </c>
      <c r="F37" s="286"/>
      <c r="G37" s="8" t="s">
        <v>34</v>
      </c>
      <c r="H37" s="9" t="s">
        <v>34</v>
      </c>
      <c r="I37" s="8" t="s">
        <v>34</v>
      </c>
      <c r="J37" s="8" t="s">
        <v>34</v>
      </c>
      <c r="K37" s="8" t="s">
        <v>34</v>
      </c>
      <c r="L37" s="8" t="s">
        <v>34</v>
      </c>
      <c r="M37" s="11" t="s">
        <v>34</v>
      </c>
      <c r="N37" s="11" t="s">
        <v>34</v>
      </c>
      <c r="O37" s="175" t="s">
        <v>34</v>
      </c>
      <c r="P37" s="175" t="s">
        <v>34</v>
      </c>
      <c r="Q37" s="175">
        <v>21133238</v>
      </c>
      <c r="R37" s="176">
        <v>42969914</v>
      </c>
      <c r="S37" s="175">
        <v>67157042</v>
      </c>
      <c r="T37" s="86"/>
    </row>
    <row r="38" spans="2:20" ht="48.75" customHeight="1" x14ac:dyDescent="0.25">
      <c r="B38" s="6">
        <v>15</v>
      </c>
      <c r="C38" s="6">
        <v>1</v>
      </c>
      <c r="D38" s="12" t="s">
        <v>57</v>
      </c>
      <c r="E38" s="162" t="s">
        <v>58</v>
      </c>
      <c r="F38" s="157" t="s">
        <v>50</v>
      </c>
      <c r="G38" s="8" t="s">
        <v>34</v>
      </c>
      <c r="H38" s="9" t="s">
        <v>34</v>
      </c>
      <c r="I38" s="8" t="s">
        <v>34</v>
      </c>
      <c r="J38" s="8" t="s">
        <v>34</v>
      </c>
      <c r="K38" s="8" t="s">
        <v>34</v>
      </c>
      <c r="L38" s="8" t="s">
        <v>34</v>
      </c>
      <c r="M38" s="11" t="s">
        <v>34</v>
      </c>
      <c r="N38" s="11" t="s">
        <v>34</v>
      </c>
      <c r="O38" s="11">
        <v>62.3</v>
      </c>
      <c r="P38" s="11">
        <v>100</v>
      </c>
      <c r="Q38" s="11">
        <v>5</v>
      </c>
      <c r="R38" s="110">
        <v>5</v>
      </c>
      <c r="S38" s="11" t="s">
        <v>34</v>
      </c>
      <c r="T38" s="86"/>
    </row>
    <row r="39" spans="2:20" ht="68.25" customHeight="1" x14ac:dyDescent="0.25">
      <c r="B39" s="160">
        <v>15</v>
      </c>
      <c r="C39" s="160">
        <v>1</v>
      </c>
      <c r="D39" s="15" t="s">
        <v>59</v>
      </c>
      <c r="E39" s="7" t="s">
        <v>60</v>
      </c>
      <c r="F39" s="8" t="s">
        <v>61</v>
      </c>
      <c r="G39" s="8" t="s">
        <v>34</v>
      </c>
      <c r="H39" s="9" t="s">
        <v>34</v>
      </c>
      <c r="I39" s="8" t="s">
        <v>34</v>
      </c>
      <c r="J39" s="8" t="s">
        <v>34</v>
      </c>
      <c r="K39" s="8" t="s">
        <v>34</v>
      </c>
      <c r="L39" s="8" t="s">
        <v>34</v>
      </c>
      <c r="M39" s="11" t="s">
        <v>34</v>
      </c>
      <c r="N39" s="11" t="s">
        <v>34</v>
      </c>
      <c r="O39" s="11">
        <v>25.8</v>
      </c>
      <c r="P39" s="11">
        <v>26</v>
      </c>
      <c r="Q39" s="11">
        <v>27</v>
      </c>
      <c r="R39" s="110">
        <v>28.5</v>
      </c>
      <c r="S39" s="11">
        <v>30</v>
      </c>
      <c r="T39" s="86"/>
    </row>
    <row r="40" spans="2:20" ht="51.75" customHeight="1" x14ac:dyDescent="0.25">
      <c r="B40" s="160">
        <v>15</v>
      </c>
      <c r="C40" s="160">
        <v>1</v>
      </c>
      <c r="D40" s="15" t="s">
        <v>96</v>
      </c>
      <c r="E40" s="7" t="s">
        <v>462</v>
      </c>
      <c r="F40" s="8" t="s">
        <v>463</v>
      </c>
      <c r="G40" s="8" t="s">
        <v>34</v>
      </c>
      <c r="H40" s="9" t="s">
        <v>34</v>
      </c>
      <c r="I40" s="8" t="s">
        <v>34</v>
      </c>
      <c r="J40" s="8" t="s">
        <v>34</v>
      </c>
      <c r="K40" s="8" t="s">
        <v>34</v>
      </c>
      <c r="L40" s="8" t="s">
        <v>34</v>
      </c>
      <c r="M40" s="11" t="s">
        <v>34</v>
      </c>
      <c r="N40" s="11" t="s">
        <v>34</v>
      </c>
      <c r="O40" s="11" t="s">
        <v>34</v>
      </c>
      <c r="P40" s="11">
        <v>2</v>
      </c>
      <c r="Q40" s="11" t="s">
        <v>34</v>
      </c>
      <c r="R40" s="11" t="s">
        <v>34</v>
      </c>
      <c r="S40" s="11" t="s">
        <v>34</v>
      </c>
      <c r="T40" s="86"/>
    </row>
    <row r="41" spans="2:20" ht="350.25" customHeight="1" x14ac:dyDescent="0.25">
      <c r="B41" s="160">
        <v>15</v>
      </c>
      <c r="C41" s="160">
        <v>1</v>
      </c>
      <c r="D41" s="15" t="s">
        <v>98</v>
      </c>
      <c r="E41" s="7" t="s">
        <v>483</v>
      </c>
      <c r="F41" s="8" t="s">
        <v>55</v>
      </c>
      <c r="G41" s="8" t="s">
        <v>34</v>
      </c>
      <c r="H41" s="9" t="s">
        <v>34</v>
      </c>
      <c r="I41" s="8" t="s">
        <v>34</v>
      </c>
      <c r="J41" s="8" t="s">
        <v>34</v>
      </c>
      <c r="K41" s="8" t="s">
        <v>34</v>
      </c>
      <c r="L41" s="8" t="s">
        <v>34</v>
      </c>
      <c r="M41" s="11" t="s">
        <v>34</v>
      </c>
      <c r="N41" s="11" t="s">
        <v>34</v>
      </c>
      <c r="O41" s="11" t="s">
        <v>34</v>
      </c>
      <c r="P41" s="11" t="s">
        <v>34</v>
      </c>
      <c r="Q41" s="11">
        <v>768234</v>
      </c>
      <c r="R41" s="175" t="s">
        <v>492</v>
      </c>
      <c r="S41" s="175" t="s">
        <v>493</v>
      </c>
      <c r="T41" s="86"/>
    </row>
    <row r="42" spans="2:20" ht="32.25" customHeight="1" x14ac:dyDescent="0.25">
      <c r="B42" s="6">
        <v>15</v>
      </c>
      <c r="C42" s="6">
        <v>2</v>
      </c>
      <c r="D42" s="12"/>
      <c r="E42" s="287" t="s">
        <v>62</v>
      </c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111"/>
      <c r="T42" s="86"/>
    </row>
    <row r="43" spans="2:20" ht="63" customHeight="1" x14ac:dyDescent="0.25">
      <c r="B43" s="6">
        <v>15</v>
      </c>
      <c r="C43" s="6">
        <v>2</v>
      </c>
      <c r="D43" s="12" t="s">
        <v>36</v>
      </c>
      <c r="E43" s="7" t="s">
        <v>63</v>
      </c>
      <c r="F43" s="8" t="s">
        <v>61</v>
      </c>
      <c r="G43" s="16">
        <v>55</v>
      </c>
      <c r="H43" s="16">
        <v>58</v>
      </c>
      <c r="I43" s="16">
        <v>57</v>
      </c>
      <c r="J43" s="16">
        <v>55</v>
      </c>
      <c r="K43" s="16">
        <v>73</v>
      </c>
      <c r="L43" s="16">
        <v>64</v>
      </c>
      <c r="M43" s="17">
        <v>64.5</v>
      </c>
      <c r="N43" s="17">
        <v>52</v>
      </c>
      <c r="O43" s="17">
        <v>53.2</v>
      </c>
      <c r="P43" s="17">
        <v>50.1</v>
      </c>
      <c r="Q43" s="17">
        <v>50.1</v>
      </c>
      <c r="R43" s="17">
        <v>50.1</v>
      </c>
      <c r="S43" s="17">
        <v>50.1</v>
      </c>
      <c r="T43" s="17">
        <v>50.1</v>
      </c>
    </row>
    <row r="44" spans="2:20" ht="63" customHeight="1" x14ac:dyDescent="0.25">
      <c r="B44" s="6">
        <v>15</v>
      </c>
      <c r="C44" s="6">
        <v>2</v>
      </c>
      <c r="D44" s="12" t="s">
        <v>39</v>
      </c>
      <c r="E44" s="7" t="s">
        <v>64</v>
      </c>
      <c r="F44" s="8" t="s">
        <v>23</v>
      </c>
      <c r="G44" s="16">
        <v>109.7</v>
      </c>
      <c r="H44" s="16">
        <v>130.6</v>
      </c>
      <c r="I44" s="16">
        <v>127.1</v>
      </c>
      <c r="J44" s="16">
        <v>94.3</v>
      </c>
      <c r="K44" s="16">
        <v>132</v>
      </c>
      <c r="L44" s="16">
        <v>102</v>
      </c>
      <c r="M44" s="17">
        <v>93.8</v>
      </c>
      <c r="N44" s="17">
        <v>103.5</v>
      </c>
      <c r="O44" s="17">
        <v>99.1</v>
      </c>
      <c r="P44" s="17">
        <v>100</v>
      </c>
      <c r="Q44" s="17">
        <v>100</v>
      </c>
      <c r="R44" s="17">
        <v>100</v>
      </c>
      <c r="S44" s="17">
        <v>100</v>
      </c>
      <c r="T44" s="86"/>
    </row>
    <row r="45" spans="2:20" ht="33.75" customHeight="1" x14ac:dyDescent="0.25">
      <c r="B45" s="19">
        <v>15</v>
      </c>
      <c r="C45" s="19">
        <v>3</v>
      </c>
      <c r="D45" s="20"/>
      <c r="E45" s="287" t="s">
        <v>65</v>
      </c>
      <c r="F45" s="288"/>
      <c r="G45" s="288"/>
      <c r="H45" s="288"/>
      <c r="I45" s="288"/>
      <c r="J45" s="288"/>
      <c r="K45" s="288"/>
      <c r="L45" s="288"/>
      <c r="M45" s="288"/>
      <c r="N45" s="288"/>
      <c r="O45" s="288"/>
      <c r="P45" s="288"/>
      <c r="Q45" s="288"/>
      <c r="R45" s="288"/>
      <c r="S45" s="289"/>
      <c r="T45" s="86"/>
    </row>
    <row r="46" spans="2:20" ht="19.5" customHeight="1" x14ac:dyDescent="0.25">
      <c r="B46" s="19">
        <v>15</v>
      </c>
      <c r="C46" s="21">
        <v>3</v>
      </c>
      <c r="D46" s="9" t="s">
        <v>36</v>
      </c>
      <c r="E46" s="7" t="s">
        <v>66</v>
      </c>
      <c r="F46" s="8" t="s">
        <v>67</v>
      </c>
      <c r="G46" s="16">
        <v>10863</v>
      </c>
      <c r="H46" s="16">
        <v>10725</v>
      </c>
      <c r="I46" s="16">
        <v>10834</v>
      </c>
      <c r="J46" s="16">
        <v>11025.5</v>
      </c>
      <c r="K46" s="16">
        <v>10817</v>
      </c>
      <c r="L46" s="16">
        <v>10545</v>
      </c>
      <c r="M46" s="18">
        <v>10494</v>
      </c>
      <c r="N46" s="17">
        <v>9471.2000000000007</v>
      </c>
      <c r="O46" s="17">
        <v>9757.2999999999993</v>
      </c>
      <c r="P46" s="17">
        <v>9195.5</v>
      </c>
      <c r="Q46" s="17">
        <v>9109.5</v>
      </c>
      <c r="R46" s="147">
        <v>9083.4</v>
      </c>
      <c r="S46" s="17">
        <v>9083.4</v>
      </c>
      <c r="T46" s="86"/>
    </row>
    <row r="47" spans="2:20" ht="30" customHeight="1" x14ac:dyDescent="0.25">
      <c r="B47" s="19">
        <v>15</v>
      </c>
      <c r="C47" s="21">
        <v>4</v>
      </c>
      <c r="D47" s="9"/>
      <c r="E47" s="287" t="s">
        <v>68</v>
      </c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P47" s="288"/>
      <c r="Q47" s="288"/>
      <c r="R47" s="288"/>
      <c r="S47" s="111"/>
      <c r="T47" s="86"/>
    </row>
    <row r="48" spans="2:20" ht="96.75" customHeight="1" x14ac:dyDescent="0.25">
      <c r="B48" s="19">
        <v>15</v>
      </c>
      <c r="C48" s="19">
        <v>4</v>
      </c>
      <c r="D48" s="19">
        <v>1</v>
      </c>
      <c r="E48" s="7" t="s">
        <v>69</v>
      </c>
      <c r="F48" s="8" t="s">
        <v>50</v>
      </c>
      <c r="G48" s="16">
        <v>341</v>
      </c>
      <c r="H48" s="16">
        <v>348</v>
      </c>
      <c r="I48" s="16">
        <v>352.8</v>
      </c>
      <c r="J48" s="16">
        <v>320.89999999999998</v>
      </c>
      <c r="K48" s="16">
        <v>304.7</v>
      </c>
      <c r="L48" s="16">
        <v>258.10000000000002</v>
      </c>
      <c r="M48" s="17">
        <v>287.5</v>
      </c>
      <c r="N48" s="17">
        <v>357.6</v>
      </c>
      <c r="O48" s="17">
        <v>372.5</v>
      </c>
      <c r="P48" s="17">
        <v>260</v>
      </c>
      <c r="Q48" s="17">
        <v>260</v>
      </c>
      <c r="R48" s="147">
        <v>260</v>
      </c>
      <c r="S48" s="17" t="s">
        <v>34</v>
      </c>
      <c r="T48" s="86"/>
    </row>
    <row r="49" spans="1:20" ht="33.75" customHeight="1" x14ac:dyDescent="0.25">
      <c r="B49" s="19">
        <v>15</v>
      </c>
      <c r="C49" s="19">
        <v>4</v>
      </c>
      <c r="D49" s="20" t="s">
        <v>39</v>
      </c>
      <c r="E49" s="7" t="s">
        <v>70</v>
      </c>
      <c r="F49" s="8" t="s">
        <v>71</v>
      </c>
      <c r="G49" s="8">
        <v>239</v>
      </c>
      <c r="H49" s="9" t="s">
        <v>72</v>
      </c>
      <c r="I49" s="9" t="s">
        <v>73</v>
      </c>
      <c r="J49" s="9" t="s">
        <v>74</v>
      </c>
      <c r="K49" s="8">
        <v>302</v>
      </c>
      <c r="L49" s="8">
        <v>303</v>
      </c>
      <c r="M49" s="6">
        <v>268</v>
      </c>
      <c r="N49" s="6">
        <v>254</v>
      </c>
      <c r="O49" s="6">
        <v>264</v>
      </c>
      <c r="P49" s="6">
        <v>250</v>
      </c>
      <c r="Q49" s="6">
        <v>250</v>
      </c>
      <c r="R49" s="103" t="s">
        <v>34</v>
      </c>
      <c r="S49" s="6">
        <v>250</v>
      </c>
      <c r="T49" s="86"/>
    </row>
    <row r="50" spans="1:20" ht="25.5" customHeight="1" x14ac:dyDescent="0.25">
      <c r="B50" s="19">
        <v>15</v>
      </c>
      <c r="C50" s="19">
        <v>5</v>
      </c>
      <c r="D50" s="20"/>
      <c r="E50" s="287" t="s">
        <v>75</v>
      </c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288"/>
      <c r="S50" s="289"/>
      <c r="T50" s="86"/>
    </row>
    <row r="51" spans="1:20" ht="48.75" customHeight="1" x14ac:dyDescent="0.25">
      <c r="A51" s="137"/>
      <c r="B51" s="19">
        <v>15</v>
      </c>
      <c r="C51" s="19">
        <v>5</v>
      </c>
      <c r="D51" s="19">
        <v>1</v>
      </c>
      <c r="E51" s="7" t="s">
        <v>76</v>
      </c>
      <c r="F51" s="8" t="s">
        <v>61</v>
      </c>
      <c r="G51" s="8">
        <v>99.3</v>
      </c>
      <c r="H51" s="8">
        <v>99.8</v>
      </c>
      <c r="I51" s="9" t="s">
        <v>77</v>
      </c>
      <c r="J51" s="9" t="s">
        <v>78</v>
      </c>
      <c r="K51" s="8">
        <v>90.7</v>
      </c>
      <c r="L51" s="8">
        <v>97.7</v>
      </c>
      <c r="M51" s="11">
        <v>92.2</v>
      </c>
      <c r="N51" s="11">
        <v>98.9</v>
      </c>
      <c r="O51" s="11">
        <v>99.6</v>
      </c>
      <c r="P51" s="11">
        <v>90</v>
      </c>
      <c r="Q51" s="11">
        <v>90</v>
      </c>
      <c r="R51" s="110">
        <v>90</v>
      </c>
      <c r="S51" s="11">
        <v>90</v>
      </c>
      <c r="T51" s="86"/>
    </row>
    <row r="52" spans="1:20" s="82" customFormat="1" ht="127.5" customHeight="1" x14ac:dyDescent="0.25">
      <c r="A52" s="137"/>
      <c r="B52" s="19">
        <v>15</v>
      </c>
      <c r="C52" s="19">
        <v>5</v>
      </c>
      <c r="D52" s="20" t="s">
        <v>39</v>
      </c>
      <c r="E52" s="7" t="s">
        <v>79</v>
      </c>
      <c r="F52" s="8" t="s">
        <v>61</v>
      </c>
      <c r="G52" s="8" t="s">
        <v>34</v>
      </c>
      <c r="H52" s="9" t="s">
        <v>34</v>
      </c>
      <c r="I52" s="9" t="s">
        <v>34</v>
      </c>
      <c r="J52" s="16">
        <v>98</v>
      </c>
      <c r="K52" s="16">
        <v>98</v>
      </c>
      <c r="L52" s="16">
        <v>90</v>
      </c>
      <c r="M52" s="17">
        <v>100</v>
      </c>
      <c r="N52" s="22">
        <v>100</v>
      </c>
      <c r="O52" s="22" t="s">
        <v>34</v>
      </c>
      <c r="P52" s="22" t="s">
        <v>34</v>
      </c>
      <c r="Q52" s="22" t="s">
        <v>34</v>
      </c>
      <c r="R52" s="177" t="s">
        <v>34</v>
      </c>
      <c r="S52" s="112" t="s">
        <v>34</v>
      </c>
      <c r="T52" s="86"/>
    </row>
    <row r="53" spans="1:20" s="82" customFormat="1" ht="127.5" customHeight="1" x14ac:dyDescent="0.25">
      <c r="A53" s="137"/>
      <c r="B53" s="19">
        <v>15</v>
      </c>
      <c r="C53" s="19">
        <v>5</v>
      </c>
      <c r="D53" s="20" t="s">
        <v>42</v>
      </c>
      <c r="E53" s="7" t="s">
        <v>403</v>
      </c>
      <c r="F53" s="8" t="s">
        <v>61</v>
      </c>
      <c r="G53" s="8" t="s">
        <v>34</v>
      </c>
      <c r="H53" s="9" t="s">
        <v>34</v>
      </c>
      <c r="I53" s="9" t="s">
        <v>34</v>
      </c>
      <c r="J53" s="16">
        <v>1.2</v>
      </c>
      <c r="K53" s="16">
        <v>1.2</v>
      </c>
      <c r="L53" s="16">
        <v>1.2</v>
      </c>
      <c r="M53" s="17">
        <v>1.7</v>
      </c>
      <c r="N53" s="22">
        <v>1.4</v>
      </c>
      <c r="O53" s="22" t="s">
        <v>34</v>
      </c>
      <c r="P53" s="22" t="s">
        <v>34</v>
      </c>
      <c r="Q53" s="22" t="s">
        <v>34</v>
      </c>
      <c r="R53" s="177" t="s">
        <v>34</v>
      </c>
      <c r="S53" s="112" t="s">
        <v>34</v>
      </c>
      <c r="T53" s="86"/>
    </row>
    <row r="54" spans="1:20" s="82" customFormat="1" ht="97.5" customHeight="1" x14ac:dyDescent="0.25">
      <c r="A54" s="137"/>
      <c r="B54" s="19">
        <v>15</v>
      </c>
      <c r="C54" s="19">
        <v>5</v>
      </c>
      <c r="D54" s="20" t="s">
        <v>45</v>
      </c>
      <c r="E54" s="7" t="s">
        <v>404</v>
      </c>
      <c r="F54" s="8" t="s">
        <v>80</v>
      </c>
      <c r="G54" s="8" t="s">
        <v>34</v>
      </c>
      <c r="H54" s="9" t="s">
        <v>34</v>
      </c>
      <c r="I54" s="9" t="s">
        <v>34</v>
      </c>
      <c r="J54" s="16">
        <v>5</v>
      </c>
      <c r="K54" s="16">
        <v>5</v>
      </c>
      <c r="L54" s="16">
        <v>5</v>
      </c>
      <c r="M54" s="17">
        <v>6</v>
      </c>
      <c r="N54" s="22">
        <v>6</v>
      </c>
      <c r="O54" s="22" t="s">
        <v>34</v>
      </c>
      <c r="P54" s="22" t="s">
        <v>34</v>
      </c>
      <c r="Q54" s="22" t="s">
        <v>34</v>
      </c>
      <c r="R54" s="177" t="s">
        <v>34</v>
      </c>
      <c r="S54" s="112" t="s">
        <v>34</v>
      </c>
      <c r="T54" s="86"/>
    </row>
    <row r="55" spans="1:20" ht="15.75" x14ac:dyDescent="0.25">
      <c r="B55" s="26">
        <v>15</v>
      </c>
      <c r="C55" s="26">
        <v>6</v>
      </c>
      <c r="D55" s="20"/>
      <c r="E55" s="299" t="s">
        <v>81</v>
      </c>
      <c r="F55" s="300"/>
      <c r="G55" s="300"/>
      <c r="H55" s="300"/>
      <c r="I55" s="300"/>
      <c r="J55" s="300"/>
      <c r="K55" s="300"/>
      <c r="L55" s="300"/>
      <c r="M55" s="300"/>
      <c r="N55" s="300"/>
      <c r="O55" s="300"/>
      <c r="P55" s="300"/>
      <c r="Q55" s="300"/>
      <c r="R55" s="301"/>
      <c r="S55" s="302"/>
      <c r="T55" s="86"/>
    </row>
    <row r="56" spans="1:20" ht="158.25" customHeight="1" x14ac:dyDescent="0.25">
      <c r="B56" s="19">
        <v>15</v>
      </c>
      <c r="C56" s="19">
        <v>6</v>
      </c>
      <c r="D56" s="20" t="s">
        <v>36</v>
      </c>
      <c r="E56" s="7" t="s">
        <v>82</v>
      </c>
      <c r="F56" s="8" t="s">
        <v>83</v>
      </c>
      <c r="G56" s="8" t="s">
        <v>34</v>
      </c>
      <c r="H56" s="9" t="s">
        <v>34</v>
      </c>
      <c r="I56" s="9" t="s">
        <v>34</v>
      </c>
      <c r="J56" s="23" t="s">
        <v>34</v>
      </c>
      <c r="K56" s="23" t="s">
        <v>34</v>
      </c>
      <c r="L56" s="23">
        <v>106</v>
      </c>
      <c r="M56" s="24">
        <v>108</v>
      </c>
      <c r="N56" s="25">
        <v>124</v>
      </c>
      <c r="O56" s="25">
        <v>111</v>
      </c>
      <c r="P56" s="25" t="s">
        <v>34</v>
      </c>
      <c r="Q56" s="25" t="s">
        <v>34</v>
      </c>
      <c r="R56" s="178" t="s">
        <v>34</v>
      </c>
      <c r="S56" s="179" t="s">
        <v>34</v>
      </c>
      <c r="T56" s="86"/>
    </row>
    <row r="57" spans="1:20" ht="48.75" customHeight="1" x14ac:dyDescent="0.25">
      <c r="B57" s="19">
        <v>15</v>
      </c>
      <c r="C57" s="19">
        <v>6</v>
      </c>
      <c r="D57" s="20" t="s">
        <v>39</v>
      </c>
      <c r="E57" s="162" t="s">
        <v>84</v>
      </c>
      <c r="F57" s="157" t="s">
        <v>23</v>
      </c>
      <c r="G57" s="8" t="s">
        <v>34</v>
      </c>
      <c r="H57" s="9" t="s">
        <v>34</v>
      </c>
      <c r="I57" s="16">
        <v>113</v>
      </c>
      <c r="J57" s="16">
        <v>121.1</v>
      </c>
      <c r="K57" s="16">
        <v>106.6</v>
      </c>
      <c r="L57" s="16">
        <v>139</v>
      </c>
      <c r="M57" s="17">
        <v>105</v>
      </c>
      <c r="N57" s="22">
        <v>109</v>
      </c>
      <c r="O57" s="22">
        <v>113</v>
      </c>
      <c r="P57" s="22" t="s">
        <v>34</v>
      </c>
      <c r="Q57" s="22" t="s">
        <v>34</v>
      </c>
      <c r="R57" s="177" t="s">
        <v>34</v>
      </c>
      <c r="S57" s="112" t="s">
        <v>34</v>
      </c>
      <c r="T57" s="86"/>
    </row>
    <row r="58" spans="1:20" ht="63" x14ac:dyDescent="0.25">
      <c r="B58" s="19">
        <v>15</v>
      </c>
      <c r="C58" s="19">
        <v>6</v>
      </c>
      <c r="D58" s="27" t="s">
        <v>42</v>
      </c>
      <c r="E58" s="14" t="s">
        <v>85</v>
      </c>
      <c r="F58" s="5" t="s">
        <v>23</v>
      </c>
      <c r="G58" s="28" t="s">
        <v>34</v>
      </c>
      <c r="H58" s="9" t="s">
        <v>34</v>
      </c>
      <c r="I58" s="9" t="s">
        <v>86</v>
      </c>
      <c r="J58" s="16">
        <v>149.5</v>
      </c>
      <c r="K58" s="16">
        <v>112.2</v>
      </c>
      <c r="L58" s="16">
        <v>113</v>
      </c>
      <c r="M58" s="17">
        <v>169</v>
      </c>
      <c r="N58" s="22">
        <v>111.5</v>
      </c>
      <c r="O58" s="22">
        <v>129</v>
      </c>
      <c r="P58" s="22" t="s">
        <v>34</v>
      </c>
      <c r="Q58" s="22" t="s">
        <v>34</v>
      </c>
      <c r="R58" s="177" t="s">
        <v>34</v>
      </c>
      <c r="S58" s="112" t="s">
        <v>34</v>
      </c>
      <c r="T58" s="86"/>
    </row>
    <row r="59" spans="1:20" ht="81" customHeight="1" x14ac:dyDescent="0.25">
      <c r="B59" s="19">
        <v>15</v>
      </c>
      <c r="C59" s="19">
        <v>6</v>
      </c>
      <c r="D59" s="27" t="s">
        <v>45</v>
      </c>
      <c r="E59" s="14" t="s">
        <v>87</v>
      </c>
      <c r="F59" s="8" t="s">
        <v>88</v>
      </c>
      <c r="G59" s="28" t="s">
        <v>34</v>
      </c>
      <c r="H59" s="9" t="s">
        <v>34</v>
      </c>
      <c r="I59" s="9" t="s">
        <v>34</v>
      </c>
      <c r="J59" s="23" t="s">
        <v>34</v>
      </c>
      <c r="K59" s="23" t="s">
        <v>34</v>
      </c>
      <c r="L59" s="23" t="s">
        <v>34</v>
      </c>
      <c r="M59" s="24">
        <v>149</v>
      </c>
      <c r="N59" s="25">
        <v>327</v>
      </c>
      <c r="O59" s="25">
        <v>356</v>
      </c>
      <c r="P59" s="25">
        <v>356</v>
      </c>
      <c r="Q59" s="25">
        <v>356</v>
      </c>
      <c r="R59" s="178">
        <v>356</v>
      </c>
      <c r="S59" s="179" t="s">
        <v>34</v>
      </c>
      <c r="T59" s="86"/>
    </row>
    <row r="60" spans="1:20" ht="81.75" customHeight="1" x14ac:dyDescent="0.25">
      <c r="B60" s="19">
        <v>15</v>
      </c>
      <c r="C60" s="19">
        <v>6</v>
      </c>
      <c r="D60" s="27" t="s">
        <v>48</v>
      </c>
      <c r="E60" s="14" t="s">
        <v>89</v>
      </c>
      <c r="F60" s="8" t="s">
        <v>88</v>
      </c>
      <c r="G60" s="28" t="s">
        <v>34</v>
      </c>
      <c r="H60" s="9" t="s">
        <v>34</v>
      </c>
      <c r="I60" s="9" t="s">
        <v>34</v>
      </c>
      <c r="J60" s="23" t="s">
        <v>34</v>
      </c>
      <c r="K60" s="23" t="s">
        <v>34</v>
      </c>
      <c r="L60" s="23" t="s">
        <v>34</v>
      </c>
      <c r="M60" s="24">
        <v>0</v>
      </c>
      <c r="N60" s="25">
        <v>178</v>
      </c>
      <c r="O60" s="25">
        <v>515</v>
      </c>
      <c r="P60" s="25">
        <v>628</v>
      </c>
      <c r="Q60" s="25">
        <v>838</v>
      </c>
      <c r="R60" s="178">
        <v>1048</v>
      </c>
      <c r="S60" s="179" t="s">
        <v>34</v>
      </c>
      <c r="T60" s="86"/>
    </row>
    <row r="61" spans="1:20" ht="114" customHeight="1" x14ac:dyDescent="0.25">
      <c r="B61" s="19">
        <v>15</v>
      </c>
      <c r="C61" s="19">
        <v>6</v>
      </c>
      <c r="D61" s="27" t="s">
        <v>51</v>
      </c>
      <c r="E61" s="14" t="s">
        <v>90</v>
      </c>
      <c r="F61" s="8" t="s">
        <v>88</v>
      </c>
      <c r="G61" s="28" t="s">
        <v>34</v>
      </c>
      <c r="H61" s="9" t="s">
        <v>34</v>
      </c>
      <c r="I61" s="9" t="s">
        <v>34</v>
      </c>
      <c r="J61" s="23" t="s">
        <v>34</v>
      </c>
      <c r="K61" s="23" t="s">
        <v>34</v>
      </c>
      <c r="L61" s="23" t="s">
        <v>34</v>
      </c>
      <c r="M61" s="24">
        <v>125</v>
      </c>
      <c r="N61" s="25">
        <v>125</v>
      </c>
      <c r="O61" s="25">
        <v>125</v>
      </c>
      <c r="P61" s="25">
        <v>125</v>
      </c>
      <c r="Q61" s="25">
        <v>125</v>
      </c>
      <c r="R61" s="178">
        <v>125</v>
      </c>
      <c r="S61" s="179" t="s">
        <v>34</v>
      </c>
      <c r="T61" s="86"/>
    </row>
    <row r="62" spans="1:20" ht="63.75" customHeight="1" x14ac:dyDescent="0.25">
      <c r="B62" s="19">
        <v>15</v>
      </c>
      <c r="C62" s="19">
        <v>6</v>
      </c>
      <c r="D62" s="27" t="s">
        <v>54</v>
      </c>
      <c r="E62" s="14" t="s">
        <v>91</v>
      </c>
      <c r="F62" s="8" t="s">
        <v>92</v>
      </c>
      <c r="G62" s="28" t="s">
        <v>34</v>
      </c>
      <c r="H62" s="9" t="s">
        <v>34</v>
      </c>
      <c r="I62" s="9" t="s">
        <v>34</v>
      </c>
      <c r="J62" s="23" t="s">
        <v>34</v>
      </c>
      <c r="K62" s="23" t="s">
        <v>34</v>
      </c>
      <c r="L62" s="23" t="s">
        <v>34</v>
      </c>
      <c r="M62" s="24">
        <v>8</v>
      </c>
      <c r="N62" s="25">
        <v>17</v>
      </c>
      <c r="O62" s="25">
        <v>18</v>
      </c>
      <c r="P62" s="25">
        <v>18</v>
      </c>
      <c r="Q62" s="25">
        <v>18</v>
      </c>
      <c r="R62" s="178">
        <v>18</v>
      </c>
      <c r="S62" s="179" t="s">
        <v>34</v>
      </c>
      <c r="T62" s="86"/>
    </row>
    <row r="63" spans="1:20" ht="94.5" x14ac:dyDescent="0.25">
      <c r="B63" s="19">
        <v>15</v>
      </c>
      <c r="C63" s="19">
        <v>6</v>
      </c>
      <c r="D63" s="27" t="s">
        <v>56</v>
      </c>
      <c r="E63" s="99" t="s">
        <v>93</v>
      </c>
      <c r="F63" s="8" t="s">
        <v>92</v>
      </c>
      <c r="G63" s="28" t="s">
        <v>34</v>
      </c>
      <c r="H63" s="9" t="s">
        <v>34</v>
      </c>
      <c r="I63" s="9" t="s">
        <v>34</v>
      </c>
      <c r="J63" s="23" t="s">
        <v>34</v>
      </c>
      <c r="K63" s="23" t="s">
        <v>34</v>
      </c>
      <c r="L63" s="23" t="s">
        <v>34</v>
      </c>
      <c r="M63" s="24">
        <v>3</v>
      </c>
      <c r="N63" s="25">
        <v>12</v>
      </c>
      <c r="O63" s="25">
        <v>15</v>
      </c>
      <c r="P63" s="25">
        <v>22</v>
      </c>
      <c r="Q63" s="25">
        <v>36</v>
      </c>
      <c r="R63" s="178">
        <v>50</v>
      </c>
      <c r="S63" s="179" t="s">
        <v>34</v>
      </c>
      <c r="T63" s="86"/>
    </row>
    <row r="64" spans="1:20" ht="63" x14ac:dyDescent="0.25">
      <c r="B64" s="19">
        <v>15</v>
      </c>
      <c r="C64" s="19">
        <v>6</v>
      </c>
      <c r="D64" s="27" t="s">
        <v>57</v>
      </c>
      <c r="E64" s="14" t="s">
        <v>94</v>
      </c>
      <c r="F64" s="8" t="s">
        <v>92</v>
      </c>
      <c r="G64" s="28" t="s">
        <v>34</v>
      </c>
      <c r="H64" s="9" t="s">
        <v>34</v>
      </c>
      <c r="I64" s="9" t="s">
        <v>34</v>
      </c>
      <c r="J64" s="23" t="s">
        <v>34</v>
      </c>
      <c r="K64" s="23" t="s">
        <v>34</v>
      </c>
      <c r="L64" s="23" t="s">
        <v>34</v>
      </c>
      <c r="M64" s="24">
        <v>5</v>
      </c>
      <c r="N64" s="25">
        <v>17</v>
      </c>
      <c r="O64" s="25">
        <v>28</v>
      </c>
      <c r="P64" s="25">
        <v>28</v>
      </c>
      <c r="Q64" s="25">
        <v>28</v>
      </c>
      <c r="R64" s="178">
        <v>28</v>
      </c>
      <c r="S64" s="179" t="s">
        <v>34</v>
      </c>
      <c r="T64" s="86"/>
    </row>
    <row r="65" spans="1:20" ht="82.5" customHeight="1" x14ac:dyDescent="0.25">
      <c r="B65" s="19">
        <v>15</v>
      </c>
      <c r="C65" s="19">
        <v>6</v>
      </c>
      <c r="D65" s="27" t="s">
        <v>59</v>
      </c>
      <c r="E65" s="14" t="s">
        <v>95</v>
      </c>
      <c r="F65" s="8" t="s">
        <v>61</v>
      </c>
      <c r="G65" s="28" t="s">
        <v>34</v>
      </c>
      <c r="H65" s="9" t="s">
        <v>34</v>
      </c>
      <c r="I65" s="9" t="s">
        <v>34</v>
      </c>
      <c r="J65" s="23" t="s">
        <v>34</v>
      </c>
      <c r="K65" s="23" t="s">
        <v>34</v>
      </c>
      <c r="L65" s="23" t="s">
        <v>34</v>
      </c>
      <c r="M65" s="24" t="s">
        <v>34</v>
      </c>
      <c r="N65" s="25" t="s">
        <v>34</v>
      </c>
      <c r="O65" s="22" t="s">
        <v>34</v>
      </c>
      <c r="P65" s="22" t="s">
        <v>34</v>
      </c>
      <c r="Q65" s="22" t="s">
        <v>34</v>
      </c>
      <c r="R65" s="177" t="s">
        <v>34</v>
      </c>
      <c r="S65" s="112" t="s">
        <v>34</v>
      </c>
      <c r="T65" s="86"/>
    </row>
    <row r="66" spans="1:20" ht="63" customHeight="1" x14ac:dyDescent="0.25">
      <c r="B66" s="19">
        <v>15</v>
      </c>
      <c r="C66" s="19">
        <v>6</v>
      </c>
      <c r="D66" s="27" t="s">
        <v>96</v>
      </c>
      <c r="E66" s="14" t="s">
        <v>97</v>
      </c>
      <c r="F66" s="8" t="s">
        <v>88</v>
      </c>
      <c r="G66" s="28" t="s">
        <v>34</v>
      </c>
      <c r="H66" s="9" t="s">
        <v>34</v>
      </c>
      <c r="I66" s="9" t="s">
        <v>34</v>
      </c>
      <c r="J66" s="23" t="s">
        <v>34</v>
      </c>
      <c r="K66" s="23" t="s">
        <v>34</v>
      </c>
      <c r="L66" s="23" t="s">
        <v>34</v>
      </c>
      <c r="M66" s="24" t="s">
        <v>34</v>
      </c>
      <c r="N66" s="25" t="s">
        <v>34</v>
      </c>
      <c r="O66" s="25">
        <v>19</v>
      </c>
      <c r="P66" s="25">
        <v>30</v>
      </c>
      <c r="Q66" s="25">
        <v>45</v>
      </c>
      <c r="R66" s="178">
        <v>60</v>
      </c>
      <c r="S66" s="179" t="s">
        <v>34</v>
      </c>
      <c r="T66" s="86"/>
    </row>
    <row r="67" spans="1:20" ht="78.75" x14ac:dyDescent="0.25">
      <c r="B67" s="19">
        <v>15</v>
      </c>
      <c r="C67" s="19">
        <v>6</v>
      </c>
      <c r="D67" s="27" t="s">
        <v>98</v>
      </c>
      <c r="E67" s="99" t="s">
        <v>99</v>
      </c>
      <c r="F67" s="8" t="s">
        <v>92</v>
      </c>
      <c r="G67" s="28" t="s">
        <v>34</v>
      </c>
      <c r="H67" s="9" t="s">
        <v>34</v>
      </c>
      <c r="I67" s="9" t="s">
        <v>34</v>
      </c>
      <c r="J67" s="23" t="s">
        <v>34</v>
      </c>
      <c r="K67" s="23" t="s">
        <v>34</v>
      </c>
      <c r="L67" s="23" t="s">
        <v>34</v>
      </c>
      <c r="M67" s="24">
        <v>1</v>
      </c>
      <c r="N67" s="25">
        <v>1</v>
      </c>
      <c r="O67" s="25">
        <v>1</v>
      </c>
      <c r="P67" s="25">
        <v>1</v>
      </c>
      <c r="Q67" s="25">
        <v>1</v>
      </c>
      <c r="R67" s="178">
        <v>1</v>
      </c>
      <c r="S67" s="179" t="s">
        <v>34</v>
      </c>
      <c r="T67" s="86"/>
    </row>
    <row r="68" spans="1:20" ht="46.5" customHeight="1" x14ac:dyDescent="0.25">
      <c r="B68" s="19">
        <v>15</v>
      </c>
      <c r="C68" s="19">
        <v>6</v>
      </c>
      <c r="D68" s="27" t="s">
        <v>100</v>
      </c>
      <c r="E68" s="14" t="s">
        <v>101</v>
      </c>
      <c r="F68" s="8" t="s">
        <v>61</v>
      </c>
      <c r="G68" s="28" t="s">
        <v>34</v>
      </c>
      <c r="H68" s="9" t="s">
        <v>34</v>
      </c>
      <c r="I68" s="9" t="s">
        <v>34</v>
      </c>
      <c r="J68" s="23" t="s">
        <v>34</v>
      </c>
      <c r="K68" s="23" t="s">
        <v>34</v>
      </c>
      <c r="L68" s="23" t="s">
        <v>34</v>
      </c>
      <c r="M68" s="24" t="s">
        <v>34</v>
      </c>
      <c r="N68" s="25" t="s">
        <v>34</v>
      </c>
      <c r="O68" s="25">
        <v>90</v>
      </c>
      <c r="P68" s="25">
        <v>70</v>
      </c>
      <c r="Q68" s="25">
        <v>80</v>
      </c>
      <c r="R68" s="178">
        <v>80</v>
      </c>
      <c r="S68" s="179" t="s">
        <v>34</v>
      </c>
      <c r="T68" s="86"/>
    </row>
    <row r="69" spans="1:20" ht="81.75" customHeight="1" x14ac:dyDescent="0.25">
      <c r="B69" s="19">
        <v>15</v>
      </c>
      <c r="C69" s="19">
        <v>6</v>
      </c>
      <c r="D69" s="27" t="s">
        <v>102</v>
      </c>
      <c r="E69" s="14" t="s">
        <v>458</v>
      </c>
      <c r="F69" s="8" t="s">
        <v>92</v>
      </c>
      <c r="G69" s="28" t="s">
        <v>34</v>
      </c>
      <c r="H69" s="9" t="s">
        <v>34</v>
      </c>
      <c r="I69" s="9" t="s">
        <v>34</v>
      </c>
      <c r="J69" s="23" t="s">
        <v>34</v>
      </c>
      <c r="K69" s="23" t="s">
        <v>34</v>
      </c>
      <c r="L69" s="23" t="s">
        <v>34</v>
      </c>
      <c r="M69" s="24">
        <v>28</v>
      </c>
      <c r="N69" s="25">
        <v>56</v>
      </c>
      <c r="O69" s="25">
        <v>61</v>
      </c>
      <c r="P69" s="25">
        <v>61</v>
      </c>
      <c r="Q69" s="25">
        <v>65</v>
      </c>
      <c r="R69" s="178">
        <v>79</v>
      </c>
      <c r="S69" s="179" t="s">
        <v>34</v>
      </c>
      <c r="T69" s="86"/>
    </row>
    <row r="70" spans="1:20" ht="88.5" customHeight="1" x14ac:dyDescent="0.25">
      <c r="B70" s="19">
        <v>15</v>
      </c>
      <c r="C70" s="19">
        <v>6</v>
      </c>
      <c r="D70" s="27" t="s">
        <v>103</v>
      </c>
      <c r="E70" s="14" t="s">
        <v>104</v>
      </c>
      <c r="F70" s="8" t="s">
        <v>88</v>
      </c>
      <c r="G70" s="28" t="s">
        <v>34</v>
      </c>
      <c r="H70" s="9" t="s">
        <v>34</v>
      </c>
      <c r="I70" s="9" t="s">
        <v>34</v>
      </c>
      <c r="J70" s="23" t="s">
        <v>34</v>
      </c>
      <c r="K70" s="23" t="s">
        <v>34</v>
      </c>
      <c r="L70" s="23" t="s">
        <v>34</v>
      </c>
      <c r="M70" s="24">
        <v>274</v>
      </c>
      <c r="N70" s="25">
        <v>630</v>
      </c>
      <c r="O70" s="25">
        <v>1015</v>
      </c>
      <c r="P70" s="25">
        <v>1022</v>
      </c>
      <c r="Q70" s="25">
        <v>1247</v>
      </c>
      <c r="R70" s="178">
        <v>1472</v>
      </c>
      <c r="S70" s="179" t="s">
        <v>34</v>
      </c>
      <c r="T70" s="86"/>
    </row>
    <row r="71" spans="1:20" ht="155.25" customHeight="1" x14ac:dyDescent="0.25">
      <c r="B71" s="19">
        <v>15</v>
      </c>
      <c r="C71" s="19">
        <v>6</v>
      </c>
      <c r="D71" s="27" t="s">
        <v>105</v>
      </c>
      <c r="E71" s="125" t="s">
        <v>106</v>
      </c>
      <c r="F71" s="157" t="s">
        <v>61</v>
      </c>
      <c r="G71" s="28" t="s">
        <v>34</v>
      </c>
      <c r="H71" s="9" t="s">
        <v>34</v>
      </c>
      <c r="I71" s="9" t="s">
        <v>34</v>
      </c>
      <c r="J71" s="23" t="s">
        <v>34</v>
      </c>
      <c r="K71" s="23" t="s">
        <v>34</v>
      </c>
      <c r="L71" s="23" t="s">
        <v>34</v>
      </c>
      <c r="M71" s="24" t="s">
        <v>34</v>
      </c>
      <c r="N71" s="25" t="s">
        <v>34</v>
      </c>
      <c r="O71" s="25" t="s">
        <v>34</v>
      </c>
      <c r="P71" s="25">
        <v>50</v>
      </c>
      <c r="Q71" s="25">
        <v>50</v>
      </c>
      <c r="R71" s="178">
        <v>50</v>
      </c>
      <c r="S71" s="179" t="s">
        <v>34</v>
      </c>
      <c r="T71" s="86"/>
    </row>
    <row r="72" spans="1:20" ht="155.25" customHeight="1" x14ac:dyDescent="0.25">
      <c r="B72" s="19">
        <v>15</v>
      </c>
      <c r="C72" s="19">
        <v>6</v>
      </c>
      <c r="D72" s="27" t="s">
        <v>107</v>
      </c>
      <c r="E72" s="125" t="s">
        <v>488</v>
      </c>
      <c r="F72" s="157" t="s">
        <v>88</v>
      </c>
      <c r="G72" s="29" t="s">
        <v>34</v>
      </c>
      <c r="H72" s="158" t="s">
        <v>34</v>
      </c>
      <c r="I72" s="158" t="s">
        <v>34</v>
      </c>
      <c r="J72" s="30" t="s">
        <v>34</v>
      </c>
      <c r="K72" s="30" t="s">
        <v>34</v>
      </c>
      <c r="L72" s="30" t="s">
        <v>34</v>
      </c>
      <c r="M72" s="31" t="s">
        <v>34</v>
      </c>
      <c r="N72" s="180" t="s">
        <v>34</v>
      </c>
      <c r="O72" s="180" t="s">
        <v>34</v>
      </c>
      <c r="P72" s="180">
        <v>16</v>
      </c>
      <c r="Q72" s="180">
        <v>44</v>
      </c>
      <c r="R72" s="181">
        <v>72</v>
      </c>
      <c r="S72" s="179" t="s">
        <v>34</v>
      </c>
      <c r="T72" s="86"/>
    </row>
    <row r="73" spans="1:20" ht="371.25" customHeight="1" x14ac:dyDescent="0.25">
      <c r="B73" s="19">
        <v>15</v>
      </c>
      <c r="C73" s="19">
        <v>6</v>
      </c>
      <c r="D73" s="27" t="s">
        <v>109</v>
      </c>
      <c r="E73" s="125" t="s">
        <v>108</v>
      </c>
      <c r="F73" s="157" t="s">
        <v>92</v>
      </c>
      <c r="G73" s="29" t="s">
        <v>34</v>
      </c>
      <c r="H73" s="158" t="s">
        <v>34</v>
      </c>
      <c r="I73" s="158" t="s">
        <v>34</v>
      </c>
      <c r="J73" s="30" t="s">
        <v>34</v>
      </c>
      <c r="K73" s="30" t="s">
        <v>34</v>
      </c>
      <c r="L73" s="30" t="s">
        <v>34</v>
      </c>
      <c r="M73" s="31" t="s">
        <v>34</v>
      </c>
      <c r="N73" s="180">
        <v>8</v>
      </c>
      <c r="O73" s="180">
        <v>28</v>
      </c>
      <c r="P73" s="180">
        <v>28</v>
      </c>
      <c r="Q73" s="180" t="s">
        <v>34</v>
      </c>
      <c r="R73" s="181" t="s">
        <v>34</v>
      </c>
      <c r="S73" s="179" t="s">
        <v>34</v>
      </c>
      <c r="T73" s="86"/>
    </row>
    <row r="74" spans="1:20" ht="154.5" customHeight="1" x14ac:dyDescent="0.25">
      <c r="B74" s="19">
        <v>15</v>
      </c>
      <c r="C74" s="19">
        <v>6</v>
      </c>
      <c r="D74" s="27" t="s">
        <v>489</v>
      </c>
      <c r="E74" s="14" t="s">
        <v>110</v>
      </c>
      <c r="F74" s="8" t="s">
        <v>92</v>
      </c>
      <c r="G74" s="8" t="s">
        <v>34</v>
      </c>
      <c r="H74" s="9" t="s">
        <v>34</v>
      </c>
      <c r="I74" s="9" t="s">
        <v>34</v>
      </c>
      <c r="J74" s="23" t="s">
        <v>34</v>
      </c>
      <c r="K74" s="23" t="s">
        <v>34</v>
      </c>
      <c r="L74" s="23" t="s">
        <v>34</v>
      </c>
      <c r="M74" s="24" t="s">
        <v>34</v>
      </c>
      <c r="N74" s="179" t="s">
        <v>34</v>
      </c>
      <c r="O74" s="179">
        <v>8</v>
      </c>
      <c r="P74" s="179">
        <v>16</v>
      </c>
      <c r="Q74" s="179">
        <v>30</v>
      </c>
      <c r="R74" s="182">
        <v>44</v>
      </c>
      <c r="S74" s="179" t="s">
        <v>34</v>
      </c>
      <c r="T74" s="86"/>
    </row>
    <row r="75" spans="1:20" ht="15.75" x14ac:dyDescent="0.25">
      <c r="B75" s="19">
        <v>15</v>
      </c>
      <c r="C75" s="19">
        <v>7</v>
      </c>
      <c r="D75" s="27"/>
      <c r="E75" s="287" t="s">
        <v>111</v>
      </c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4"/>
      <c r="T75" s="86"/>
    </row>
    <row r="76" spans="1:20" s="83" customFormat="1" ht="47.25" x14ac:dyDescent="0.25">
      <c r="A76" s="137"/>
      <c r="B76" s="19">
        <v>15</v>
      </c>
      <c r="C76" s="19">
        <v>7</v>
      </c>
      <c r="D76" s="27" t="s">
        <v>36</v>
      </c>
      <c r="E76" s="14" t="s">
        <v>112</v>
      </c>
      <c r="F76" s="8" t="s">
        <v>113</v>
      </c>
      <c r="G76" s="8" t="s">
        <v>34</v>
      </c>
      <c r="H76" s="9" t="s">
        <v>34</v>
      </c>
      <c r="I76" s="9" t="s">
        <v>34</v>
      </c>
      <c r="J76" s="23" t="s">
        <v>34</v>
      </c>
      <c r="K76" s="23" t="s">
        <v>34</v>
      </c>
      <c r="L76" s="16">
        <v>246127</v>
      </c>
      <c r="M76" s="98">
        <v>256228</v>
      </c>
      <c r="N76" s="183">
        <v>239672</v>
      </c>
      <c r="O76" s="112">
        <v>278928</v>
      </c>
      <c r="P76" s="112">
        <v>261773</v>
      </c>
      <c r="Q76" s="112">
        <v>276574</v>
      </c>
      <c r="R76" s="184">
        <v>292239</v>
      </c>
      <c r="S76" s="112">
        <v>292239</v>
      </c>
      <c r="T76" s="86"/>
    </row>
    <row r="77" spans="1:20" ht="32.25" customHeight="1" x14ac:dyDescent="0.25">
      <c r="A77" s="137"/>
      <c r="B77" s="19">
        <v>15</v>
      </c>
      <c r="C77" s="19">
        <v>7</v>
      </c>
      <c r="D77" s="20" t="s">
        <v>39</v>
      </c>
      <c r="E77" s="14" t="s">
        <v>114</v>
      </c>
      <c r="F77" s="8" t="s">
        <v>115</v>
      </c>
      <c r="G77" s="8" t="s">
        <v>34</v>
      </c>
      <c r="H77" s="9" t="s">
        <v>34</v>
      </c>
      <c r="I77" s="9" t="s">
        <v>34</v>
      </c>
      <c r="J77" s="23" t="s">
        <v>34</v>
      </c>
      <c r="K77" s="23" t="s">
        <v>34</v>
      </c>
      <c r="L77" s="16">
        <v>2882</v>
      </c>
      <c r="M77" s="17">
        <v>3009</v>
      </c>
      <c r="N77" s="112">
        <v>2868.3</v>
      </c>
      <c r="O77" s="112">
        <v>2896</v>
      </c>
      <c r="P77" s="112">
        <v>2850</v>
      </c>
      <c r="Q77" s="112">
        <v>2850</v>
      </c>
      <c r="R77" s="184">
        <v>2850</v>
      </c>
      <c r="S77" s="112">
        <v>2850</v>
      </c>
      <c r="T77" s="86"/>
    </row>
    <row r="78" spans="1:20" ht="31.5" x14ac:dyDescent="0.25">
      <c r="A78" s="137"/>
      <c r="B78" s="19">
        <v>15</v>
      </c>
      <c r="C78" s="19">
        <v>7</v>
      </c>
      <c r="D78" s="20" t="s">
        <v>42</v>
      </c>
      <c r="E78" s="14" t="s">
        <v>116</v>
      </c>
      <c r="F78" s="8" t="s">
        <v>115</v>
      </c>
      <c r="G78" s="8" t="s">
        <v>34</v>
      </c>
      <c r="H78" s="8" t="s">
        <v>34</v>
      </c>
      <c r="I78" s="8" t="s">
        <v>34</v>
      </c>
      <c r="J78" s="8" t="s">
        <v>34</v>
      </c>
      <c r="K78" s="8" t="s">
        <v>34</v>
      </c>
      <c r="L78" s="16">
        <v>640</v>
      </c>
      <c r="M78" s="16">
        <v>631</v>
      </c>
      <c r="N78" s="16">
        <v>662.4</v>
      </c>
      <c r="O78" s="16">
        <v>664</v>
      </c>
      <c r="P78" s="16">
        <v>660</v>
      </c>
      <c r="Q78" s="16">
        <v>660</v>
      </c>
      <c r="R78" s="185">
        <v>660</v>
      </c>
      <c r="S78" s="16">
        <v>660</v>
      </c>
      <c r="T78" s="86"/>
    </row>
    <row r="79" spans="1:20" ht="31.5" x14ac:dyDescent="0.25">
      <c r="A79" s="137"/>
      <c r="B79" s="19">
        <v>15</v>
      </c>
      <c r="C79" s="19">
        <v>7</v>
      </c>
      <c r="D79" s="20" t="s">
        <v>45</v>
      </c>
      <c r="E79" s="99" t="s">
        <v>117</v>
      </c>
      <c r="F79" s="8" t="s">
        <v>115</v>
      </c>
      <c r="G79" s="8" t="s">
        <v>34</v>
      </c>
      <c r="H79" s="8" t="s">
        <v>34</v>
      </c>
      <c r="I79" s="8" t="s">
        <v>34</v>
      </c>
      <c r="J79" s="8" t="s">
        <v>34</v>
      </c>
      <c r="K79" s="8" t="s">
        <v>34</v>
      </c>
      <c r="L79" s="16">
        <v>1627</v>
      </c>
      <c r="M79" s="16">
        <v>1732</v>
      </c>
      <c r="N79" s="16">
        <v>1765</v>
      </c>
      <c r="O79" s="16">
        <v>1712</v>
      </c>
      <c r="P79" s="16">
        <v>1400</v>
      </c>
      <c r="Q79" s="16">
        <v>1400</v>
      </c>
      <c r="R79" s="185">
        <v>1400</v>
      </c>
      <c r="S79" s="16">
        <v>1400</v>
      </c>
      <c r="T79" s="86"/>
    </row>
    <row r="80" spans="1:20" s="83" customFormat="1" ht="78.75" x14ac:dyDescent="0.25">
      <c r="A80" s="137"/>
      <c r="B80" s="19">
        <v>15</v>
      </c>
      <c r="C80" s="19">
        <v>7</v>
      </c>
      <c r="D80" s="20" t="s">
        <v>48</v>
      </c>
      <c r="E80" s="14" t="s">
        <v>118</v>
      </c>
      <c r="F80" s="8" t="s">
        <v>119</v>
      </c>
      <c r="G80" s="8" t="s">
        <v>34</v>
      </c>
      <c r="H80" s="8" t="s">
        <v>34</v>
      </c>
      <c r="I80" s="8" t="s">
        <v>34</v>
      </c>
      <c r="J80" s="8" t="s">
        <v>34</v>
      </c>
      <c r="K80" s="8" t="s">
        <v>34</v>
      </c>
      <c r="L80" s="8">
        <v>916</v>
      </c>
      <c r="M80" s="8">
        <v>938</v>
      </c>
      <c r="N80" s="8">
        <v>808</v>
      </c>
      <c r="O80" s="8">
        <v>920</v>
      </c>
      <c r="P80" s="8">
        <v>920</v>
      </c>
      <c r="Q80" s="8">
        <v>921</v>
      </c>
      <c r="R80" s="186">
        <v>922</v>
      </c>
      <c r="S80" s="8">
        <v>922</v>
      </c>
      <c r="T80" s="86"/>
    </row>
    <row r="81" spans="1:20" s="83" customFormat="1" ht="47.25" x14ac:dyDescent="0.25">
      <c r="A81" s="137"/>
      <c r="B81" s="8">
        <v>15</v>
      </c>
      <c r="C81" s="8">
        <v>7</v>
      </c>
      <c r="D81" s="8">
        <v>6</v>
      </c>
      <c r="E81" s="99" t="s">
        <v>120</v>
      </c>
      <c r="F81" s="8" t="s">
        <v>71</v>
      </c>
      <c r="G81" s="8" t="s">
        <v>34</v>
      </c>
      <c r="H81" s="8" t="s">
        <v>34</v>
      </c>
      <c r="I81" s="8" t="s">
        <v>34</v>
      </c>
      <c r="J81" s="8" t="s">
        <v>34</v>
      </c>
      <c r="K81" s="8" t="s">
        <v>34</v>
      </c>
      <c r="L81" s="8" t="s">
        <v>34</v>
      </c>
      <c r="M81" s="8" t="s">
        <v>34</v>
      </c>
      <c r="N81" s="8" t="s">
        <v>34</v>
      </c>
      <c r="O81" s="8">
        <v>2061</v>
      </c>
      <c r="P81" s="8">
        <v>2040</v>
      </c>
      <c r="Q81" s="8">
        <v>2070</v>
      </c>
      <c r="R81" s="186">
        <v>2100</v>
      </c>
      <c r="S81" s="8">
        <v>2100</v>
      </c>
      <c r="T81" s="86"/>
    </row>
    <row r="82" spans="1:20" s="83" customFormat="1" ht="47.25" x14ac:dyDescent="0.25">
      <c r="A82" s="137"/>
      <c r="B82" s="157">
        <v>15</v>
      </c>
      <c r="C82" s="157">
        <v>7</v>
      </c>
      <c r="D82" s="157">
        <v>7</v>
      </c>
      <c r="E82" s="125" t="s">
        <v>121</v>
      </c>
      <c r="F82" s="157" t="s">
        <v>71</v>
      </c>
      <c r="G82" s="157" t="s">
        <v>34</v>
      </c>
      <c r="H82" s="157" t="s">
        <v>34</v>
      </c>
      <c r="I82" s="157" t="s">
        <v>34</v>
      </c>
      <c r="J82" s="157" t="s">
        <v>34</v>
      </c>
      <c r="K82" s="157" t="s">
        <v>34</v>
      </c>
      <c r="L82" s="157" t="s">
        <v>34</v>
      </c>
      <c r="M82" s="157" t="s">
        <v>34</v>
      </c>
      <c r="N82" s="157" t="s">
        <v>34</v>
      </c>
      <c r="O82" s="157">
        <v>228</v>
      </c>
      <c r="P82" s="157">
        <v>150</v>
      </c>
      <c r="Q82" s="157">
        <v>155</v>
      </c>
      <c r="R82" s="187">
        <v>160</v>
      </c>
      <c r="S82" s="8">
        <v>165</v>
      </c>
      <c r="T82" s="86"/>
    </row>
    <row r="83" spans="1:20" s="83" customFormat="1" ht="63.75" customHeight="1" x14ac:dyDescent="0.25">
      <c r="A83" s="137"/>
      <c r="B83" s="8">
        <v>15</v>
      </c>
      <c r="C83" s="8">
        <v>7</v>
      </c>
      <c r="D83" s="8">
        <v>8</v>
      </c>
      <c r="E83" s="14" t="s">
        <v>122</v>
      </c>
      <c r="F83" s="8" t="s">
        <v>71</v>
      </c>
      <c r="G83" s="8" t="s">
        <v>34</v>
      </c>
      <c r="H83" s="8" t="s">
        <v>34</v>
      </c>
      <c r="I83" s="8" t="s">
        <v>34</v>
      </c>
      <c r="J83" s="8" t="s">
        <v>34</v>
      </c>
      <c r="K83" s="8" t="s">
        <v>34</v>
      </c>
      <c r="L83" s="8" t="s">
        <v>34</v>
      </c>
      <c r="M83" s="8" t="s">
        <v>34</v>
      </c>
      <c r="N83" s="8" t="s">
        <v>34</v>
      </c>
      <c r="O83" s="8">
        <v>0</v>
      </c>
      <c r="P83" s="8" t="s">
        <v>123</v>
      </c>
      <c r="Q83" s="8" t="s">
        <v>123</v>
      </c>
      <c r="R83" s="186" t="s">
        <v>123</v>
      </c>
      <c r="S83" s="8" t="s">
        <v>123</v>
      </c>
      <c r="T83" s="86"/>
    </row>
    <row r="84" spans="1:20" ht="15.75" x14ac:dyDescent="0.25">
      <c r="A84" s="137"/>
      <c r="B84" s="32">
        <v>15</v>
      </c>
      <c r="C84" s="32">
        <v>8</v>
      </c>
      <c r="D84" s="33"/>
      <c r="E84" s="287" t="s">
        <v>124</v>
      </c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3"/>
      <c r="S84" s="304"/>
      <c r="T84" s="86"/>
    </row>
    <row r="85" spans="1:20" s="83" customFormat="1" ht="47.25" x14ac:dyDescent="0.25">
      <c r="A85" s="137"/>
      <c r="B85" s="157">
        <v>15</v>
      </c>
      <c r="C85" s="157">
        <v>8</v>
      </c>
      <c r="D85" s="157">
        <v>1</v>
      </c>
      <c r="E85" s="125" t="s">
        <v>125</v>
      </c>
      <c r="F85" s="157" t="s">
        <v>71</v>
      </c>
      <c r="G85" s="157" t="s">
        <v>34</v>
      </c>
      <c r="H85" s="157" t="s">
        <v>34</v>
      </c>
      <c r="I85" s="157" t="s">
        <v>34</v>
      </c>
      <c r="J85" s="157" t="s">
        <v>34</v>
      </c>
      <c r="K85" s="157" t="s">
        <v>34</v>
      </c>
      <c r="L85" s="157">
        <v>377</v>
      </c>
      <c r="M85" s="157">
        <v>433</v>
      </c>
      <c r="N85" s="157">
        <v>3410</v>
      </c>
      <c r="O85" s="157">
        <v>557</v>
      </c>
      <c r="P85" s="157">
        <v>550</v>
      </c>
      <c r="Q85" s="157">
        <v>605</v>
      </c>
      <c r="R85" s="187">
        <v>665</v>
      </c>
      <c r="S85" s="8">
        <v>665</v>
      </c>
      <c r="T85" s="86"/>
    </row>
    <row r="86" spans="1:20" s="83" customFormat="1" ht="45.75" customHeight="1" x14ac:dyDescent="0.25">
      <c r="A86" s="137"/>
      <c r="B86" s="8">
        <v>15</v>
      </c>
      <c r="C86" s="8">
        <v>8</v>
      </c>
      <c r="D86" s="8">
        <v>2</v>
      </c>
      <c r="E86" s="14" t="s">
        <v>126</v>
      </c>
      <c r="F86" s="8" t="s">
        <v>71</v>
      </c>
      <c r="G86" s="8" t="s">
        <v>34</v>
      </c>
      <c r="H86" s="8" t="s">
        <v>34</v>
      </c>
      <c r="I86" s="8" t="s">
        <v>34</v>
      </c>
      <c r="J86" s="8" t="s">
        <v>34</v>
      </c>
      <c r="K86" s="8" t="s">
        <v>34</v>
      </c>
      <c r="L86" s="8">
        <v>200</v>
      </c>
      <c r="M86" s="8">
        <v>371</v>
      </c>
      <c r="N86" s="8">
        <v>351</v>
      </c>
      <c r="O86" s="8">
        <v>332</v>
      </c>
      <c r="P86" s="8">
        <v>280</v>
      </c>
      <c r="Q86" s="8">
        <v>300</v>
      </c>
      <c r="R86" s="186">
        <v>320</v>
      </c>
      <c r="S86" s="8">
        <v>320</v>
      </c>
      <c r="T86" s="86"/>
    </row>
    <row r="87" spans="1:20" ht="15.75" x14ac:dyDescent="0.25">
      <c r="B87" s="305" t="s">
        <v>127</v>
      </c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7"/>
      <c r="T87" s="86"/>
    </row>
    <row r="88" spans="1:20" ht="15.75" x14ac:dyDescent="0.25">
      <c r="B88" s="34"/>
      <c r="C88" s="34"/>
      <c r="D88" s="35"/>
      <c r="E88" s="36"/>
      <c r="F88" s="37"/>
      <c r="G88" s="38"/>
      <c r="H88" s="39"/>
      <c r="I88" s="39"/>
      <c r="J88" s="40"/>
      <c r="K88" s="40"/>
      <c r="L88" s="40"/>
      <c r="M88" s="41"/>
      <c r="N88" s="42"/>
      <c r="O88" s="42"/>
      <c r="P88" s="42"/>
      <c r="Q88" s="42"/>
      <c r="R88" s="42"/>
      <c r="S88" s="51"/>
    </row>
    <row r="89" spans="1:20" ht="15.75" x14ac:dyDescent="0.25">
      <c r="B89" s="43"/>
      <c r="C89" s="43"/>
      <c r="D89" s="44"/>
      <c r="E89" s="45"/>
      <c r="F89" s="46"/>
      <c r="G89" s="47"/>
      <c r="H89" s="48"/>
      <c r="I89" s="48"/>
      <c r="J89" s="49"/>
      <c r="K89" s="49"/>
      <c r="L89" s="49"/>
      <c r="M89" s="50"/>
      <c r="N89" s="51"/>
      <c r="O89" s="51"/>
      <c r="P89" s="51"/>
      <c r="Q89" s="51"/>
      <c r="R89" s="51"/>
      <c r="S89" s="51"/>
    </row>
  </sheetData>
  <mergeCells count="67">
    <mergeCell ref="F32:F34"/>
    <mergeCell ref="F35:F37"/>
    <mergeCell ref="B32:B34"/>
    <mergeCell ref="C32:C34"/>
    <mergeCell ref="D32:D34"/>
    <mergeCell ref="B35:B37"/>
    <mergeCell ref="C35:C37"/>
    <mergeCell ref="D35:D37"/>
    <mergeCell ref="P1:S2"/>
    <mergeCell ref="C7:Q7"/>
    <mergeCell ref="P8:R8"/>
    <mergeCell ref="G12:S12"/>
    <mergeCell ref="E15:S15"/>
    <mergeCell ref="B12:C13"/>
    <mergeCell ref="D12:D14"/>
    <mergeCell ref="E12:E14"/>
    <mergeCell ref="F12:F14"/>
    <mergeCell ref="P4:S4"/>
    <mergeCell ref="E8:K8"/>
    <mergeCell ref="E9:S9"/>
    <mergeCell ref="E11:S11"/>
    <mergeCell ref="E10:S10"/>
    <mergeCell ref="D20:D23"/>
    <mergeCell ref="E20:E23"/>
    <mergeCell ref="F20:F23"/>
    <mergeCell ref="B16:B19"/>
    <mergeCell ref="C16:C19"/>
    <mergeCell ref="D16:D19"/>
    <mergeCell ref="E16:E19"/>
    <mergeCell ref="F16:F19"/>
    <mergeCell ref="B87:S87"/>
    <mergeCell ref="E42:R42"/>
    <mergeCell ref="P20:P23"/>
    <mergeCell ref="Q20:Q23"/>
    <mergeCell ref="R20:R23"/>
    <mergeCell ref="J20:J23"/>
    <mergeCell ref="K20:K23"/>
    <mergeCell ref="L20:L23"/>
    <mergeCell ref="M20:M23"/>
    <mergeCell ref="N20:N23"/>
    <mergeCell ref="O20:O23"/>
    <mergeCell ref="G20:G23"/>
    <mergeCell ref="H20:H23"/>
    <mergeCell ref="I20:I23"/>
    <mergeCell ref="B20:B23"/>
    <mergeCell ref="C20:C23"/>
    <mergeCell ref="E47:R47"/>
    <mergeCell ref="E50:S50"/>
    <mergeCell ref="E55:S55"/>
    <mergeCell ref="E75:S75"/>
    <mergeCell ref="E84:S84"/>
    <mergeCell ref="S20:S23"/>
    <mergeCell ref="E25:S25"/>
    <mergeCell ref="E45:S45"/>
    <mergeCell ref="K16:K19"/>
    <mergeCell ref="L16:L19"/>
    <mergeCell ref="G16:G19"/>
    <mergeCell ref="H16:H19"/>
    <mergeCell ref="I16:I19"/>
    <mergeCell ref="J16:J19"/>
    <mergeCell ref="Q16:Q19"/>
    <mergeCell ref="R16:R19"/>
    <mergeCell ref="M16:M19"/>
    <mergeCell ref="N16:N19"/>
    <mergeCell ref="O16:O19"/>
    <mergeCell ref="P16:P19"/>
    <mergeCell ref="S16:S19"/>
  </mergeCells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tabSelected="1" view="pageBreakPreview" topLeftCell="A104" zoomScaleNormal="100" zoomScaleSheetLayoutView="100" workbookViewId="0">
      <selection activeCell="F98" sqref="F98"/>
    </sheetView>
  </sheetViews>
  <sheetFormatPr defaultRowHeight="15.75" x14ac:dyDescent="0.25"/>
  <cols>
    <col min="1" max="1" width="7.140625" style="128" customWidth="1"/>
    <col min="2" max="3" width="7.5703125" style="131" customWidth="1"/>
    <col min="4" max="4" width="7.42578125" style="132" customWidth="1"/>
    <col min="5" max="5" width="7.5703125" style="131" customWidth="1"/>
    <col min="6" max="6" width="36.28515625" style="128" customWidth="1"/>
    <col min="7" max="7" width="20.85546875" style="128" customWidth="1"/>
    <col min="8" max="8" width="16.28515625" style="128" customWidth="1"/>
    <col min="9" max="9" width="33.42578125" style="133" customWidth="1"/>
    <col min="10" max="10" width="25.5703125" style="134" customWidth="1"/>
    <col min="11" max="16384" width="9.140625" style="128"/>
  </cols>
  <sheetData>
    <row r="1" spans="2:10" ht="18.75" customHeight="1" x14ac:dyDescent="0.25">
      <c r="B1" s="54"/>
      <c r="C1" s="54"/>
      <c r="D1" s="55"/>
      <c r="E1" s="54"/>
      <c r="F1" s="2"/>
      <c r="G1" s="2"/>
      <c r="H1" s="3"/>
      <c r="I1" s="56"/>
      <c r="J1" s="59"/>
    </row>
    <row r="2" spans="2:10" ht="81" customHeight="1" x14ac:dyDescent="0.25">
      <c r="B2" s="54"/>
      <c r="C2" s="54"/>
      <c r="D2" s="55"/>
      <c r="E2" s="54"/>
      <c r="F2" s="2"/>
      <c r="G2" s="2"/>
      <c r="H2" s="143"/>
      <c r="I2" s="320" t="s">
        <v>434</v>
      </c>
      <c r="J2" s="320"/>
    </row>
    <row r="3" spans="2:10" ht="81" customHeight="1" x14ac:dyDescent="0.25">
      <c r="B3" s="54"/>
      <c r="C3" s="54"/>
      <c r="D3" s="55"/>
      <c r="E3" s="54"/>
      <c r="F3" s="2"/>
      <c r="G3" s="2"/>
      <c r="H3" s="143"/>
      <c r="I3" s="353" t="s">
        <v>460</v>
      </c>
      <c r="J3" s="353"/>
    </row>
    <row r="4" spans="2:10" ht="34.5" customHeight="1" x14ac:dyDescent="0.25">
      <c r="B4" s="54"/>
      <c r="C4" s="54"/>
      <c r="D4" s="55"/>
      <c r="E4" s="54"/>
      <c r="F4" s="2"/>
      <c r="G4" s="2"/>
      <c r="H4" s="143"/>
      <c r="I4" s="56"/>
      <c r="J4" s="141"/>
    </row>
    <row r="5" spans="2:10" ht="22.5" customHeight="1" x14ac:dyDescent="0.25">
      <c r="B5" s="54"/>
      <c r="C5" s="354" t="s">
        <v>412</v>
      </c>
      <c r="D5" s="354"/>
      <c r="E5" s="354"/>
      <c r="F5" s="354"/>
      <c r="G5" s="354"/>
      <c r="H5" s="354"/>
      <c r="I5" s="354"/>
      <c r="J5" s="141"/>
    </row>
    <row r="6" spans="2:10" ht="15" customHeight="1" x14ac:dyDescent="0.25">
      <c r="B6" s="54"/>
      <c r="C6" s="142"/>
      <c r="D6" s="142"/>
      <c r="E6" s="142"/>
      <c r="F6" s="142"/>
      <c r="G6" s="142"/>
      <c r="H6" s="142"/>
      <c r="I6" s="142"/>
      <c r="J6" s="141"/>
    </row>
    <row r="7" spans="2:10" ht="22.5" customHeight="1" x14ac:dyDescent="0.25">
      <c r="B7" s="54"/>
      <c r="C7" s="142"/>
      <c r="D7" s="142"/>
      <c r="E7" s="337" t="s">
        <v>440</v>
      </c>
      <c r="F7" s="337"/>
      <c r="G7" s="337"/>
      <c r="H7" s="337"/>
      <c r="I7" s="337"/>
      <c r="J7" s="337"/>
    </row>
    <row r="8" spans="2:10" ht="22.5" customHeight="1" x14ac:dyDescent="0.25">
      <c r="B8" s="54"/>
      <c r="C8" s="142"/>
      <c r="D8" s="142"/>
      <c r="E8" s="352" t="s">
        <v>441</v>
      </c>
      <c r="F8" s="352"/>
      <c r="G8" s="352"/>
      <c r="H8" s="352"/>
      <c r="I8" s="352"/>
      <c r="J8" s="352"/>
    </row>
    <row r="9" spans="2:10" ht="15.75" customHeight="1" x14ac:dyDescent="0.25">
      <c r="B9" s="87"/>
      <c r="C9" s="87"/>
      <c r="D9" s="141"/>
      <c r="E9" s="87"/>
      <c r="F9" s="138"/>
      <c r="G9" s="138"/>
      <c r="H9" s="143"/>
      <c r="I9" s="56"/>
      <c r="J9" s="59"/>
    </row>
    <row r="10" spans="2:10" ht="15.75" customHeight="1" x14ac:dyDescent="0.25">
      <c r="B10" s="349" t="s">
        <v>0</v>
      </c>
      <c r="C10" s="349"/>
      <c r="D10" s="349"/>
      <c r="E10" s="349"/>
      <c r="F10" s="292" t="s">
        <v>130</v>
      </c>
      <c r="G10" s="335" t="s">
        <v>131</v>
      </c>
      <c r="H10" s="350" t="s">
        <v>132</v>
      </c>
      <c r="I10" s="317" t="s">
        <v>133</v>
      </c>
      <c r="J10" s="343" t="s">
        <v>134</v>
      </c>
    </row>
    <row r="11" spans="2:10" ht="51" customHeight="1" x14ac:dyDescent="0.25">
      <c r="B11" s="349"/>
      <c r="C11" s="349"/>
      <c r="D11" s="349"/>
      <c r="E11" s="349"/>
      <c r="F11" s="293"/>
      <c r="G11" s="335"/>
      <c r="H11" s="351"/>
      <c r="I11" s="318"/>
      <c r="J11" s="344"/>
    </row>
    <row r="12" spans="2:10" ht="57.75" customHeight="1" x14ac:dyDescent="0.25">
      <c r="B12" s="166" t="s">
        <v>8</v>
      </c>
      <c r="C12" s="166" t="s">
        <v>9</v>
      </c>
      <c r="D12" s="78" t="s">
        <v>128</v>
      </c>
      <c r="E12" s="166" t="s">
        <v>129</v>
      </c>
      <c r="F12" s="293"/>
      <c r="G12" s="332"/>
      <c r="H12" s="351"/>
      <c r="I12" s="319"/>
      <c r="J12" s="345"/>
    </row>
    <row r="13" spans="2:10" ht="64.5" customHeight="1" x14ac:dyDescent="0.25">
      <c r="B13" s="157">
        <v>15</v>
      </c>
      <c r="C13" s="157">
        <v>1</v>
      </c>
      <c r="D13" s="146"/>
      <c r="E13" s="188"/>
      <c r="F13" s="189" t="s">
        <v>135</v>
      </c>
      <c r="G13" s="8" t="s">
        <v>136</v>
      </c>
      <c r="H13" s="8" t="s">
        <v>423</v>
      </c>
      <c r="I13" s="7" t="s">
        <v>137</v>
      </c>
      <c r="J13" s="190"/>
    </row>
    <row r="14" spans="2:10" ht="81.75" customHeight="1" thickBot="1" x14ac:dyDescent="0.3">
      <c r="B14" s="6">
        <v>15</v>
      </c>
      <c r="C14" s="21">
        <v>1</v>
      </c>
      <c r="D14" s="9" t="s">
        <v>141</v>
      </c>
      <c r="E14" s="21"/>
      <c r="F14" s="7" t="s">
        <v>138</v>
      </c>
      <c r="G14" s="191" t="s">
        <v>140</v>
      </c>
      <c r="H14" s="8" t="s">
        <v>10</v>
      </c>
      <c r="I14" s="7" t="s">
        <v>137</v>
      </c>
      <c r="J14" s="9"/>
    </row>
    <row r="15" spans="2:10" ht="79.5" thickBot="1" x14ac:dyDescent="0.3">
      <c r="B15" s="6">
        <v>15</v>
      </c>
      <c r="C15" s="21">
        <v>1</v>
      </c>
      <c r="D15" s="9" t="s">
        <v>142</v>
      </c>
      <c r="E15" s="21"/>
      <c r="F15" s="192" t="s">
        <v>139</v>
      </c>
      <c r="G15" s="191" t="s">
        <v>140</v>
      </c>
      <c r="H15" s="8" t="s">
        <v>10</v>
      </c>
      <c r="I15" s="7" t="s">
        <v>137</v>
      </c>
      <c r="J15" s="9"/>
    </row>
    <row r="16" spans="2:10" ht="78.75" x14ac:dyDescent="0.25">
      <c r="B16" s="6">
        <v>15</v>
      </c>
      <c r="C16" s="21">
        <v>1</v>
      </c>
      <c r="D16" s="9" t="s">
        <v>143</v>
      </c>
      <c r="E16" s="21"/>
      <c r="F16" s="7" t="s">
        <v>144</v>
      </c>
      <c r="G16" s="193" t="s">
        <v>140</v>
      </c>
      <c r="H16" s="8" t="s">
        <v>10</v>
      </c>
      <c r="I16" s="7" t="s">
        <v>137</v>
      </c>
      <c r="J16" s="9"/>
    </row>
    <row r="17" spans="2:10" ht="81.75" customHeight="1" x14ac:dyDescent="0.25">
      <c r="B17" s="6">
        <v>15</v>
      </c>
      <c r="C17" s="21">
        <v>1</v>
      </c>
      <c r="D17" s="9" t="s">
        <v>145</v>
      </c>
      <c r="E17" s="21"/>
      <c r="F17" s="7" t="s">
        <v>146</v>
      </c>
      <c r="G17" s="8" t="s">
        <v>136</v>
      </c>
      <c r="H17" s="8" t="s">
        <v>420</v>
      </c>
      <c r="I17" s="7" t="s">
        <v>147</v>
      </c>
      <c r="J17" s="9"/>
    </row>
    <row r="18" spans="2:10" x14ac:dyDescent="0.25">
      <c r="B18" s="311">
        <v>15</v>
      </c>
      <c r="C18" s="311">
        <v>1</v>
      </c>
      <c r="D18" s="164" t="s">
        <v>145</v>
      </c>
      <c r="E18" s="314">
        <v>1</v>
      </c>
      <c r="F18" s="317" t="s">
        <v>449</v>
      </c>
      <c r="G18" s="292" t="s">
        <v>136</v>
      </c>
      <c r="H18" s="292" t="s">
        <v>148</v>
      </c>
      <c r="I18" s="346" t="s">
        <v>149</v>
      </c>
      <c r="J18" s="295"/>
    </row>
    <row r="19" spans="2:10" x14ac:dyDescent="0.25">
      <c r="B19" s="312"/>
      <c r="C19" s="312"/>
      <c r="D19" s="52"/>
      <c r="E19" s="315"/>
      <c r="F19" s="318"/>
      <c r="G19" s="293"/>
      <c r="H19" s="293"/>
      <c r="I19" s="318"/>
      <c r="J19" s="347"/>
    </row>
    <row r="20" spans="2:10" x14ac:dyDescent="0.25">
      <c r="B20" s="312"/>
      <c r="C20" s="312"/>
      <c r="D20" s="52"/>
      <c r="E20" s="315"/>
      <c r="F20" s="318"/>
      <c r="G20" s="293"/>
      <c r="H20" s="293"/>
      <c r="I20" s="318"/>
      <c r="J20" s="347"/>
    </row>
    <row r="21" spans="2:10" ht="101.25" customHeight="1" x14ac:dyDescent="0.25">
      <c r="B21" s="313"/>
      <c r="C21" s="313"/>
      <c r="D21" s="15"/>
      <c r="E21" s="316"/>
      <c r="F21" s="319"/>
      <c r="G21" s="294"/>
      <c r="H21" s="294"/>
      <c r="I21" s="319"/>
      <c r="J21" s="348"/>
    </row>
    <row r="22" spans="2:10" ht="156" customHeight="1" x14ac:dyDescent="0.25">
      <c r="B22" s="6">
        <v>15</v>
      </c>
      <c r="C22" s="6">
        <v>1</v>
      </c>
      <c r="D22" s="12" t="s">
        <v>145</v>
      </c>
      <c r="E22" s="6">
        <v>2</v>
      </c>
      <c r="F22" s="7" t="s">
        <v>448</v>
      </c>
      <c r="G22" s="8" t="s">
        <v>136</v>
      </c>
      <c r="H22" s="8" t="s">
        <v>148</v>
      </c>
      <c r="I22" s="57" t="s">
        <v>150</v>
      </c>
      <c r="J22" s="9"/>
    </row>
    <row r="23" spans="2:10" ht="173.25" x14ac:dyDescent="0.25">
      <c r="B23" s="6">
        <v>15</v>
      </c>
      <c r="C23" s="6">
        <v>1</v>
      </c>
      <c r="D23" s="12" t="s">
        <v>145</v>
      </c>
      <c r="E23" s="12" t="s">
        <v>42</v>
      </c>
      <c r="F23" s="58" t="s">
        <v>450</v>
      </c>
      <c r="G23" s="8" t="s">
        <v>136</v>
      </c>
      <c r="H23" s="194" t="s">
        <v>151</v>
      </c>
      <c r="I23" s="7" t="s">
        <v>152</v>
      </c>
      <c r="J23" s="195"/>
    </row>
    <row r="24" spans="2:10" ht="112.5" customHeight="1" x14ac:dyDescent="0.25">
      <c r="B24" s="6">
        <v>15</v>
      </c>
      <c r="C24" s="6">
        <v>1</v>
      </c>
      <c r="D24" s="12" t="s">
        <v>145</v>
      </c>
      <c r="E24" s="12" t="s">
        <v>45</v>
      </c>
      <c r="F24" s="14" t="s">
        <v>451</v>
      </c>
      <c r="G24" s="8" t="s">
        <v>136</v>
      </c>
      <c r="H24" s="186" t="s">
        <v>437</v>
      </c>
      <c r="I24" s="7" t="s">
        <v>153</v>
      </c>
      <c r="J24" s="57" t="s">
        <v>154</v>
      </c>
    </row>
    <row r="25" spans="2:10" ht="144" customHeight="1" x14ac:dyDescent="0.25">
      <c r="B25" s="6">
        <v>15</v>
      </c>
      <c r="C25" s="6">
        <v>1</v>
      </c>
      <c r="D25" s="12" t="s">
        <v>145</v>
      </c>
      <c r="E25" s="12" t="s">
        <v>48</v>
      </c>
      <c r="F25" s="7" t="s">
        <v>452</v>
      </c>
      <c r="G25" s="8" t="s">
        <v>136</v>
      </c>
      <c r="H25" s="186" t="s">
        <v>421</v>
      </c>
      <c r="I25" s="7" t="s">
        <v>156</v>
      </c>
      <c r="J25" s="57" t="s">
        <v>154</v>
      </c>
    </row>
    <row r="26" spans="2:10" ht="111.75" customHeight="1" x14ac:dyDescent="0.25">
      <c r="B26" s="6">
        <v>15</v>
      </c>
      <c r="C26" s="6">
        <v>1</v>
      </c>
      <c r="D26" s="12" t="s">
        <v>145</v>
      </c>
      <c r="E26" s="12" t="s">
        <v>51</v>
      </c>
      <c r="F26" s="7" t="s">
        <v>157</v>
      </c>
      <c r="G26" s="8" t="s">
        <v>136</v>
      </c>
      <c r="H26" s="8" t="s">
        <v>422</v>
      </c>
      <c r="I26" s="57" t="s">
        <v>158</v>
      </c>
      <c r="J26" s="57" t="s">
        <v>159</v>
      </c>
    </row>
    <row r="27" spans="2:10" ht="66" customHeight="1" x14ac:dyDescent="0.25">
      <c r="B27" s="6">
        <v>15</v>
      </c>
      <c r="C27" s="6">
        <v>1</v>
      </c>
      <c r="D27" s="12" t="s">
        <v>145</v>
      </c>
      <c r="E27" s="12" t="s">
        <v>54</v>
      </c>
      <c r="F27" s="7" t="s">
        <v>160</v>
      </c>
      <c r="G27" s="8" t="s">
        <v>136</v>
      </c>
      <c r="H27" s="8" t="s">
        <v>422</v>
      </c>
      <c r="I27" s="196" t="s">
        <v>161</v>
      </c>
      <c r="J27" s="57" t="s">
        <v>154</v>
      </c>
    </row>
    <row r="28" spans="2:10" ht="114.75" customHeight="1" x14ac:dyDescent="0.25">
      <c r="B28" s="6">
        <v>15</v>
      </c>
      <c r="C28" s="6">
        <v>1</v>
      </c>
      <c r="D28" s="12" t="s">
        <v>145</v>
      </c>
      <c r="E28" s="12" t="s">
        <v>56</v>
      </c>
      <c r="F28" s="7" t="s">
        <v>162</v>
      </c>
      <c r="G28" s="8" t="s">
        <v>136</v>
      </c>
      <c r="H28" s="8" t="s">
        <v>476</v>
      </c>
      <c r="I28" s="196" t="s">
        <v>163</v>
      </c>
      <c r="J28" s="57" t="s">
        <v>486</v>
      </c>
    </row>
    <row r="29" spans="2:10" ht="115.5" customHeight="1" x14ac:dyDescent="0.25">
      <c r="B29" s="6">
        <v>15</v>
      </c>
      <c r="C29" s="6">
        <v>1</v>
      </c>
      <c r="D29" s="12" t="s">
        <v>145</v>
      </c>
      <c r="E29" s="12" t="s">
        <v>57</v>
      </c>
      <c r="F29" s="7" t="s">
        <v>164</v>
      </c>
      <c r="G29" s="8" t="s">
        <v>136</v>
      </c>
      <c r="H29" s="186" t="s">
        <v>476</v>
      </c>
      <c r="I29" s="7" t="s">
        <v>165</v>
      </c>
      <c r="J29" s="57" t="s">
        <v>486</v>
      </c>
    </row>
    <row r="30" spans="2:10" ht="78.75" customHeight="1" x14ac:dyDescent="0.25">
      <c r="B30" s="6">
        <v>15</v>
      </c>
      <c r="C30" s="6">
        <v>1</v>
      </c>
      <c r="D30" s="12" t="s">
        <v>145</v>
      </c>
      <c r="E30" s="12" t="s">
        <v>59</v>
      </c>
      <c r="F30" s="7" t="s">
        <v>166</v>
      </c>
      <c r="G30" s="8" t="s">
        <v>136</v>
      </c>
      <c r="H30" s="186" t="s">
        <v>476</v>
      </c>
      <c r="I30" s="7" t="s">
        <v>165</v>
      </c>
      <c r="J30" s="57" t="s">
        <v>486</v>
      </c>
    </row>
    <row r="31" spans="2:10" ht="81.75" customHeight="1" x14ac:dyDescent="0.25">
      <c r="B31" s="6">
        <v>15</v>
      </c>
      <c r="C31" s="6">
        <v>1</v>
      </c>
      <c r="D31" s="12" t="s">
        <v>167</v>
      </c>
      <c r="E31" s="12"/>
      <c r="F31" s="196" t="s">
        <v>168</v>
      </c>
      <c r="G31" s="8" t="s">
        <v>136</v>
      </c>
      <c r="H31" s="8" t="s">
        <v>10</v>
      </c>
      <c r="I31" s="196" t="s">
        <v>169</v>
      </c>
      <c r="J31" s="9"/>
    </row>
    <row r="32" spans="2:10" ht="81.75" customHeight="1" x14ac:dyDescent="0.25">
      <c r="B32" s="6">
        <v>15</v>
      </c>
      <c r="C32" s="6">
        <v>1</v>
      </c>
      <c r="D32" s="12" t="s">
        <v>170</v>
      </c>
      <c r="E32" s="12"/>
      <c r="F32" s="7" t="s">
        <v>171</v>
      </c>
      <c r="G32" s="8" t="s">
        <v>136</v>
      </c>
      <c r="H32" s="8" t="s">
        <v>424</v>
      </c>
      <c r="I32" s="57" t="s">
        <v>172</v>
      </c>
      <c r="J32" s="9"/>
    </row>
    <row r="33" spans="2:10" ht="82.5" customHeight="1" x14ac:dyDescent="0.25">
      <c r="B33" s="6">
        <v>15</v>
      </c>
      <c r="C33" s="6">
        <v>1</v>
      </c>
      <c r="D33" s="12" t="s">
        <v>170</v>
      </c>
      <c r="E33" s="12" t="s">
        <v>36</v>
      </c>
      <c r="F33" s="196" t="s">
        <v>173</v>
      </c>
      <c r="G33" s="157" t="s">
        <v>136</v>
      </c>
      <c r="H33" s="194" t="s">
        <v>174</v>
      </c>
      <c r="I33" s="167" t="s">
        <v>172</v>
      </c>
      <c r="J33" s="9"/>
    </row>
    <row r="34" spans="2:10" ht="66.75" customHeight="1" x14ac:dyDescent="0.25">
      <c r="B34" s="160">
        <v>15</v>
      </c>
      <c r="C34" s="160">
        <v>1</v>
      </c>
      <c r="D34" s="15" t="s">
        <v>170</v>
      </c>
      <c r="E34" s="60" t="s">
        <v>39</v>
      </c>
      <c r="F34" s="125" t="s">
        <v>175</v>
      </c>
      <c r="G34" s="157" t="s">
        <v>136</v>
      </c>
      <c r="H34" s="157" t="s">
        <v>425</v>
      </c>
      <c r="I34" s="125" t="s">
        <v>172</v>
      </c>
      <c r="J34" s="61"/>
    </row>
    <row r="35" spans="2:10" ht="66" customHeight="1" x14ac:dyDescent="0.25">
      <c r="B35" s="6">
        <v>15</v>
      </c>
      <c r="C35" s="6">
        <v>1</v>
      </c>
      <c r="D35" s="12" t="s">
        <v>176</v>
      </c>
      <c r="E35" s="62"/>
      <c r="F35" s="14" t="s">
        <v>177</v>
      </c>
      <c r="G35" s="8" t="s">
        <v>136</v>
      </c>
      <c r="H35" s="8" t="s">
        <v>178</v>
      </c>
      <c r="I35" s="14" t="s">
        <v>179</v>
      </c>
      <c r="J35" s="197"/>
    </row>
    <row r="36" spans="2:10" ht="77.25" customHeight="1" x14ac:dyDescent="0.25">
      <c r="B36" s="6">
        <v>15</v>
      </c>
      <c r="C36" s="6">
        <v>1</v>
      </c>
      <c r="D36" s="12" t="s">
        <v>180</v>
      </c>
      <c r="E36" s="62"/>
      <c r="F36" s="14" t="s">
        <v>181</v>
      </c>
      <c r="G36" s="8" t="s">
        <v>136</v>
      </c>
      <c r="H36" s="8" t="s">
        <v>178</v>
      </c>
      <c r="I36" s="14" t="s">
        <v>182</v>
      </c>
      <c r="J36" s="61"/>
    </row>
    <row r="37" spans="2:10" ht="78" customHeight="1" x14ac:dyDescent="0.25">
      <c r="B37" s="6">
        <v>15</v>
      </c>
      <c r="C37" s="6">
        <v>1</v>
      </c>
      <c r="D37" s="12" t="s">
        <v>180</v>
      </c>
      <c r="E37" s="62" t="s">
        <v>36</v>
      </c>
      <c r="F37" s="125" t="s">
        <v>183</v>
      </c>
      <c r="G37" s="76" t="s">
        <v>136</v>
      </c>
      <c r="H37" s="157" t="s">
        <v>15</v>
      </c>
      <c r="I37" s="125" t="s">
        <v>184</v>
      </c>
      <c r="J37" s="61"/>
    </row>
    <row r="38" spans="2:10" ht="61.5" customHeight="1" x14ac:dyDescent="0.25">
      <c r="B38" s="19">
        <v>15</v>
      </c>
      <c r="C38" s="19">
        <v>1</v>
      </c>
      <c r="D38" s="20" t="s">
        <v>180</v>
      </c>
      <c r="E38" s="27" t="s">
        <v>39</v>
      </c>
      <c r="F38" s="14" t="s">
        <v>185</v>
      </c>
      <c r="G38" s="8" t="s">
        <v>136</v>
      </c>
      <c r="H38" s="8" t="s">
        <v>186</v>
      </c>
      <c r="I38" s="14" t="s">
        <v>184</v>
      </c>
      <c r="J38" s="197"/>
    </row>
    <row r="39" spans="2:10" ht="80.25" customHeight="1" x14ac:dyDescent="0.25">
      <c r="B39" s="19">
        <v>15</v>
      </c>
      <c r="C39" s="21">
        <v>1</v>
      </c>
      <c r="D39" s="9" t="s">
        <v>187</v>
      </c>
      <c r="E39" s="63"/>
      <c r="F39" s="198" t="s">
        <v>188</v>
      </c>
      <c r="G39" s="76" t="s">
        <v>136</v>
      </c>
      <c r="H39" s="157" t="s">
        <v>423</v>
      </c>
      <c r="I39" s="125" t="s">
        <v>189</v>
      </c>
      <c r="J39" s="61"/>
    </row>
    <row r="40" spans="2:10" ht="81.75" customHeight="1" x14ac:dyDescent="0.25">
      <c r="B40" s="19">
        <v>15</v>
      </c>
      <c r="C40" s="21">
        <v>1</v>
      </c>
      <c r="D40" s="9" t="s">
        <v>59</v>
      </c>
      <c r="E40" s="63"/>
      <c r="F40" s="14" t="s">
        <v>190</v>
      </c>
      <c r="G40" s="5" t="s">
        <v>136</v>
      </c>
      <c r="H40" s="8" t="s">
        <v>423</v>
      </c>
      <c r="I40" s="14" t="s">
        <v>191</v>
      </c>
      <c r="J40" s="197"/>
    </row>
    <row r="41" spans="2:10" ht="64.5" customHeight="1" x14ac:dyDescent="0.25">
      <c r="B41" s="19">
        <v>15</v>
      </c>
      <c r="C41" s="19">
        <v>1</v>
      </c>
      <c r="D41" s="20" t="s">
        <v>96</v>
      </c>
      <c r="E41" s="53"/>
      <c r="F41" s="125" t="s">
        <v>192</v>
      </c>
      <c r="G41" s="157" t="s">
        <v>136</v>
      </c>
      <c r="H41" s="157" t="s">
        <v>423</v>
      </c>
      <c r="I41" s="125" t="s">
        <v>191</v>
      </c>
      <c r="J41" s="64"/>
    </row>
    <row r="42" spans="2:10" ht="81" customHeight="1" x14ac:dyDescent="0.25">
      <c r="B42" s="19">
        <v>15</v>
      </c>
      <c r="C42" s="19">
        <v>1</v>
      </c>
      <c r="D42" s="20" t="s">
        <v>98</v>
      </c>
      <c r="E42" s="27"/>
      <c r="F42" s="162" t="s">
        <v>193</v>
      </c>
      <c r="G42" s="157" t="s">
        <v>136</v>
      </c>
      <c r="H42" s="157" t="s">
        <v>426</v>
      </c>
      <c r="I42" s="162" t="s">
        <v>194</v>
      </c>
      <c r="J42" s="57" t="s">
        <v>195</v>
      </c>
    </row>
    <row r="43" spans="2:10" ht="95.25" customHeight="1" x14ac:dyDescent="0.25">
      <c r="B43" s="19">
        <v>15</v>
      </c>
      <c r="C43" s="19">
        <v>1</v>
      </c>
      <c r="D43" s="20" t="s">
        <v>98</v>
      </c>
      <c r="E43" s="27" t="s">
        <v>36</v>
      </c>
      <c r="F43" s="14" t="s">
        <v>196</v>
      </c>
      <c r="G43" s="8" t="s">
        <v>136</v>
      </c>
      <c r="H43" s="8" t="s">
        <v>427</v>
      </c>
      <c r="I43" s="14" t="s">
        <v>194</v>
      </c>
      <c r="J43" s="197"/>
    </row>
    <row r="44" spans="2:10" ht="84" customHeight="1" x14ac:dyDescent="0.25">
      <c r="B44" s="19">
        <v>15</v>
      </c>
      <c r="C44" s="19">
        <v>1</v>
      </c>
      <c r="D44" s="20" t="s">
        <v>98</v>
      </c>
      <c r="E44" s="53">
        <v>2</v>
      </c>
      <c r="F44" s="14" t="s">
        <v>197</v>
      </c>
      <c r="G44" s="8" t="s">
        <v>136</v>
      </c>
      <c r="H44" s="8" t="s">
        <v>427</v>
      </c>
      <c r="I44" s="14" t="s">
        <v>198</v>
      </c>
      <c r="J44" s="61"/>
    </row>
    <row r="45" spans="2:10" ht="156.75" customHeight="1" x14ac:dyDescent="0.25">
      <c r="B45" s="19">
        <v>15</v>
      </c>
      <c r="C45" s="19">
        <v>1</v>
      </c>
      <c r="D45" s="20" t="s">
        <v>98</v>
      </c>
      <c r="E45" s="27" t="s">
        <v>42</v>
      </c>
      <c r="F45" s="7" t="s">
        <v>485</v>
      </c>
      <c r="G45" s="8" t="s">
        <v>136</v>
      </c>
      <c r="H45" s="8" t="s">
        <v>422</v>
      </c>
      <c r="I45" s="14" t="s">
        <v>194</v>
      </c>
      <c r="J45" s="65" t="s">
        <v>498</v>
      </c>
    </row>
    <row r="46" spans="2:10" ht="144.75" customHeight="1" x14ac:dyDescent="0.25">
      <c r="B46" s="19">
        <v>15</v>
      </c>
      <c r="C46" s="19">
        <v>1</v>
      </c>
      <c r="D46" s="20" t="s">
        <v>98</v>
      </c>
      <c r="E46" s="27" t="s">
        <v>45</v>
      </c>
      <c r="F46" s="7" t="s">
        <v>464</v>
      </c>
      <c r="G46" s="8" t="s">
        <v>136</v>
      </c>
      <c r="H46" s="8" t="s">
        <v>19</v>
      </c>
      <c r="I46" s="14" t="s">
        <v>465</v>
      </c>
      <c r="J46" s="65" t="s">
        <v>466</v>
      </c>
    </row>
    <row r="47" spans="2:10" ht="69" customHeight="1" x14ac:dyDescent="0.25">
      <c r="B47" s="19">
        <v>15</v>
      </c>
      <c r="C47" s="19">
        <v>1</v>
      </c>
      <c r="D47" s="20" t="s">
        <v>100</v>
      </c>
      <c r="E47" s="27"/>
      <c r="F47" s="14" t="s">
        <v>467</v>
      </c>
      <c r="G47" s="8" t="s">
        <v>136</v>
      </c>
      <c r="H47" s="8" t="s">
        <v>425</v>
      </c>
      <c r="I47" s="14" t="s">
        <v>198</v>
      </c>
      <c r="J47" s="65" t="s">
        <v>418</v>
      </c>
    </row>
    <row r="48" spans="2:10" ht="78.75" customHeight="1" x14ac:dyDescent="0.25">
      <c r="B48" s="19">
        <v>15</v>
      </c>
      <c r="C48" s="19">
        <v>1</v>
      </c>
      <c r="D48" s="20" t="s">
        <v>102</v>
      </c>
      <c r="E48" s="27"/>
      <c r="F48" s="125" t="s">
        <v>199</v>
      </c>
      <c r="G48" s="157" t="s">
        <v>136</v>
      </c>
      <c r="H48" s="157" t="s">
        <v>425</v>
      </c>
      <c r="I48" s="125" t="s">
        <v>198</v>
      </c>
      <c r="J48" s="65" t="s">
        <v>418</v>
      </c>
    </row>
    <row r="49" spans="2:10" ht="84.75" customHeight="1" x14ac:dyDescent="0.25">
      <c r="B49" s="19">
        <v>15</v>
      </c>
      <c r="C49" s="19">
        <v>1</v>
      </c>
      <c r="D49" s="20" t="s">
        <v>103</v>
      </c>
      <c r="E49" s="27"/>
      <c r="F49" s="14" t="s">
        <v>200</v>
      </c>
      <c r="G49" s="8" t="s">
        <v>136</v>
      </c>
      <c r="H49" s="8" t="s">
        <v>425</v>
      </c>
      <c r="I49" s="14" t="s">
        <v>191</v>
      </c>
      <c r="J49" s="61"/>
    </row>
    <row r="50" spans="2:10" ht="128.25" customHeight="1" x14ac:dyDescent="0.25">
      <c r="B50" s="19">
        <v>15</v>
      </c>
      <c r="C50" s="19">
        <v>1</v>
      </c>
      <c r="D50" s="20" t="s">
        <v>105</v>
      </c>
      <c r="E50" s="27"/>
      <c r="F50" s="14" t="s">
        <v>201</v>
      </c>
      <c r="G50" s="8" t="s">
        <v>136</v>
      </c>
      <c r="H50" s="8" t="s">
        <v>421</v>
      </c>
      <c r="I50" s="14" t="s">
        <v>202</v>
      </c>
      <c r="J50" s="65" t="s">
        <v>203</v>
      </c>
    </row>
    <row r="51" spans="2:10" ht="114.75" customHeight="1" x14ac:dyDescent="0.25">
      <c r="B51" s="19">
        <v>15</v>
      </c>
      <c r="C51" s="19">
        <v>1</v>
      </c>
      <c r="D51" s="20" t="s">
        <v>204</v>
      </c>
      <c r="E51" s="27"/>
      <c r="F51" s="14" t="s">
        <v>205</v>
      </c>
      <c r="G51" s="14" t="s">
        <v>136</v>
      </c>
      <c r="H51" s="8" t="s">
        <v>252</v>
      </c>
      <c r="I51" s="14" t="s">
        <v>206</v>
      </c>
      <c r="J51" s="65" t="s">
        <v>207</v>
      </c>
    </row>
    <row r="52" spans="2:10" ht="109.5" customHeight="1" x14ac:dyDescent="0.25">
      <c r="B52" s="19">
        <v>15</v>
      </c>
      <c r="C52" s="19">
        <v>1</v>
      </c>
      <c r="D52" s="20" t="s">
        <v>204</v>
      </c>
      <c r="E52" s="27" t="s">
        <v>36</v>
      </c>
      <c r="F52" s="125" t="s">
        <v>208</v>
      </c>
      <c r="G52" s="125" t="s">
        <v>136</v>
      </c>
      <c r="H52" s="157" t="s">
        <v>252</v>
      </c>
      <c r="I52" s="125" t="s">
        <v>206</v>
      </c>
      <c r="J52" s="61"/>
    </row>
    <row r="53" spans="2:10" ht="110.25" x14ac:dyDescent="0.25">
      <c r="B53" s="19"/>
      <c r="C53" s="19"/>
      <c r="D53" s="20"/>
      <c r="E53" s="27"/>
      <c r="F53" s="14" t="s">
        <v>209</v>
      </c>
      <c r="G53" s="14" t="s">
        <v>136</v>
      </c>
      <c r="H53" s="8" t="s">
        <v>252</v>
      </c>
      <c r="I53" s="14" t="s">
        <v>206</v>
      </c>
      <c r="J53" s="61"/>
    </row>
    <row r="54" spans="2:10" ht="126.75" customHeight="1" x14ac:dyDescent="0.25">
      <c r="B54" s="19">
        <v>15</v>
      </c>
      <c r="C54" s="19">
        <v>2</v>
      </c>
      <c r="D54" s="20"/>
      <c r="E54" s="27"/>
      <c r="F54" s="162" t="s">
        <v>210</v>
      </c>
      <c r="G54" s="157" t="s">
        <v>136</v>
      </c>
      <c r="H54" s="157" t="s">
        <v>428</v>
      </c>
      <c r="I54" s="125" t="s">
        <v>211</v>
      </c>
      <c r="J54" s="61"/>
    </row>
    <row r="55" spans="2:10" ht="162" customHeight="1" x14ac:dyDescent="0.25">
      <c r="B55" s="19">
        <v>15</v>
      </c>
      <c r="C55" s="19">
        <v>2</v>
      </c>
      <c r="D55" s="20" t="s">
        <v>141</v>
      </c>
      <c r="E55" s="27"/>
      <c r="F55" s="66" t="s">
        <v>212</v>
      </c>
      <c r="G55" s="157" t="s">
        <v>140</v>
      </c>
      <c r="H55" s="157" t="s">
        <v>10</v>
      </c>
      <c r="I55" s="125" t="s">
        <v>213</v>
      </c>
      <c r="J55" s="199"/>
    </row>
    <row r="56" spans="2:10" ht="144" customHeight="1" x14ac:dyDescent="0.25">
      <c r="B56" s="19">
        <v>15</v>
      </c>
      <c r="C56" s="19">
        <v>2</v>
      </c>
      <c r="D56" s="20" t="s">
        <v>142</v>
      </c>
      <c r="E56" s="27"/>
      <c r="F56" s="14" t="s">
        <v>214</v>
      </c>
      <c r="G56" s="8" t="s">
        <v>136</v>
      </c>
      <c r="H56" s="8" t="s">
        <v>428</v>
      </c>
      <c r="I56" s="14" t="s">
        <v>211</v>
      </c>
      <c r="J56" s="61"/>
    </row>
    <row r="57" spans="2:10" ht="219.75" customHeight="1" x14ac:dyDescent="0.25">
      <c r="B57" s="19">
        <v>15</v>
      </c>
      <c r="C57" s="19">
        <v>2</v>
      </c>
      <c r="D57" s="20" t="s">
        <v>142</v>
      </c>
      <c r="E57" s="27" t="s">
        <v>36</v>
      </c>
      <c r="F57" s="7" t="s">
        <v>453</v>
      </c>
      <c r="G57" s="8" t="s">
        <v>136</v>
      </c>
      <c r="H57" s="8" t="s">
        <v>215</v>
      </c>
      <c r="I57" s="14" t="s">
        <v>216</v>
      </c>
      <c r="J57" s="61"/>
    </row>
    <row r="58" spans="2:10" ht="129" customHeight="1" x14ac:dyDescent="0.25">
      <c r="B58" s="19">
        <v>15</v>
      </c>
      <c r="C58" s="19">
        <v>2</v>
      </c>
      <c r="D58" s="27" t="s">
        <v>142</v>
      </c>
      <c r="E58" s="27" t="s">
        <v>39</v>
      </c>
      <c r="F58" s="14" t="s">
        <v>454</v>
      </c>
      <c r="G58" s="8" t="s">
        <v>136</v>
      </c>
      <c r="H58" s="8" t="s">
        <v>215</v>
      </c>
      <c r="I58" s="14" t="s">
        <v>217</v>
      </c>
      <c r="J58" s="61"/>
    </row>
    <row r="59" spans="2:10" ht="252" x14ac:dyDescent="0.25">
      <c r="B59" s="19">
        <v>15</v>
      </c>
      <c r="C59" s="19">
        <v>2</v>
      </c>
      <c r="D59" s="27" t="s">
        <v>142</v>
      </c>
      <c r="E59" s="27" t="s">
        <v>42</v>
      </c>
      <c r="F59" s="99" t="s">
        <v>455</v>
      </c>
      <c r="G59" s="8" t="s">
        <v>136</v>
      </c>
      <c r="H59" s="8" t="s">
        <v>426</v>
      </c>
      <c r="I59" s="14" t="s">
        <v>218</v>
      </c>
      <c r="J59" s="65" t="s">
        <v>219</v>
      </c>
    </row>
    <row r="60" spans="2:10" ht="189" x14ac:dyDescent="0.25">
      <c r="B60" s="19">
        <v>15</v>
      </c>
      <c r="C60" s="19">
        <v>2</v>
      </c>
      <c r="D60" s="27" t="s">
        <v>142</v>
      </c>
      <c r="E60" s="27" t="s">
        <v>45</v>
      </c>
      <c r="F60" s="14" t="s">
        <v>456</v>
      </c>
      <c r="G60" s="8" t="s">
        <v>136</v>
      </c>
      <c r="H60" s="8" t="s">
        <v>457</v>
      </c>
      <c r="I60" s="14" t="s">
        <v>220</v>
      </c>
      <c r="J60" s="65" t="s">
        <v>221</v>
      </c>
    </row>
    <row r="61" spans="2:10" ht="88.5" customHeight="1" x14ac:dyDescent="0.25">
      <c r="B61" s="19">
        <v>15</v>
      </c>
      <c r="C61" s="19">
        <v>3</v>
      </c>
      <c r="D61" s="27"/>
      <c r="E61" s="27"/>
      <c r="F61" s="7" t="s">
        <v>222</v>
      </c>
      <c r="G61" s="8" t="s">
        <v>136</v>
      </c>
      <c r="H61" s="8" t="s">
        <v>423</v>
      </c>
      <c r="I61" s="14" t="s">
        <v>223</v>
      </c>
      <c r="J61" s="61"/>
    </row>
    <row r="62" spans="2:10" ht="78.75" x14ac:dyDescent="0.25">
      <c r="B62" s="19">
        <v>15</v>
      </c>
      <c r="C62" s="19">
        <v>3</v>
      </c>
      <c r="D62" s="27" t="s">
        <v>141</v>
      </c>
      <c r="E62" s="27"/>
      <c r="F62" s="125" t="s">
        <v>224</v>
      </c>
      <c r="G62" s="157" t="s">
        <v>136</v>
      </c>
      <c r="H62" s="157" t="s">
        <v>423</v>
      </c>
      <c r="I62" s="125" t="s">
        <v>435</v>
      </c>
      <c r="J62" s="65" t="s">
        <v>225</v>
      </c>
    </row>
    <row r="63" spans="2:10" ht="110.25" x14ac:dyDescent="0.25">
      <c r="B63" s="19">
        <v>15</v>
      </c>
      <c r="C63" s="19">
        <v>4</v>
      </c>
      <c r="D63" s="27"/>
      <c r="E63" s="27"/>
      <c r="F63" s="14" t="s">
        <v>226</v>
      </c>
      <c r="G63" s="8" t="s">
        <v>136</v>
      </c>
      <c r="H63" s="8" t="s">
        <v>429</v>
      </c>
      <c r="I63" s="14" t="s">
        <v>227</v>
      </c>
      <c r="J63" s="61"/>
    </row>
    <row r="64" spans="2:10" ht="157.5" customHeight="1" x14ac:dyDescent="0.25">
      <c r="B64" s="19">
        <v>15</v>
      </c>
      <c r="C64" s="19">
        <v>4</v>
      </c>
      <c r="D64" s="27" t="s">
        <v>141</v>
      </c>
      <c r="E64" s="27"/>
      <c r="F64" s="14" t="s">
        <v>228</v>
      </c>
      <c r="G64" s="8" t="s">
        <v>136</v>
      </c>
      <c r="H64" s="8">
        <v>2013</v>
      </c>
      <c r="I64" s="14" t="s">
        <v>229</v>
      </c>
      <c r="J64" s="61"/>
    </row>
    <row r="65" spans="1:10" ht="94.5" customHeight="1" x14ac:dyDescent="0.25">
      <c r="B65" s="19">
        <v>15</v>
      </c>
      <c r="C65" s="19">
        <v>4</v>
      </c>
      <c r="D65" s="27" t="s">
        <v>142</v>
      </c>
      <c r="E65" s="27"/>
      <c r="F65" s="125" t="s">
        <v>230</v>
      </c>
      <c r="G65" s="157" t="s">
        <v>136</v>
      </c>
      <c r="H65" s="157" t="s">
        <v>430</v>
      </c>
      <c r="I65" s="125" t="s">
        <v>231</v>
      </c>
      <c r="J65" s="65" t="s">
        <v>232</v>
      </c>
    </row>
    <row r="66" spans="1:10" ht="78.75" x14ac:dyDescent="0.25">
      <c r="B66" s="19">
        <v>15</v>
      </c>
      <c r="C66" s="19">
        <v>4</v>
      </c>
      <c r="D66" s="27" t="s">
        <v>142</v>
      </c>
      <c r="E66" s="27" t="s">
        <v>36</v>
      </c>
      <c r="F66" s="125" t="s">
        <v>233</v>
      </c>
      <c r="G66" s="157" t="s">
        <v>136</v>
      </c>
      <c r="H66" s="157" t="s">
        <v>430</v>
      </c>
      <c r="I66" s="125" t="s">
        <v>234</v>
      </c>
      <c r="J66" s="61"/>
    </row>
    <row r="67" spans="1:10" ht="78.75" x14ac:dyDescent="0.25">
      <c r="B67" s="19">
        <v>15</v>
      </c>
      <c r="C67" s="19">
        <v>5</v>
      </c>
      <c r="D67" s="27"/>
      <c r="E67" s="27"/>
      <c r="F67" s="14" t="s">
        <v>235</v>
      </c>
      <c r="G67" s="8" t="s">
        <v>136</v>
      </c>
      <c r="H67" s="8" t="s">
        <v>423</v>
      </c>
      <c r="I67" s="14" t="s">
        <v>236</v>
      </c>
      <c r="J67" s="61"/>
    </row>
    <row r="68" spans="1:10" ht="78.75" x14ac:dyDescent="0.25">
      <c r="B68" s="19">
        <v>15</v>
      </c>
      <c r="C68" s="19">
        <v>5</v>
      </c>
      <c r="D68" s="27" t="s">
        <v>141</v>
      </c>
      <c r="E68" s="27"/>
      <c r="F68" s="14" t="s">
        <v>237</v>
      </c>
      <c r="G68" s="8" t="s">
        <v>136</v>
      </c>
      <c r="H68" s="8" t="s">
        <v>423</v>
      </c>
      <c r="I68" s="14" t="s">
        <v>236</v>
      </c>
      <c r="J68" s="65" t="s">
        <v>238</v>
      </c>
    </row>
    <row r="69" spans="1:10" ht="78.75" x14ac:dyDescent="0.25">
      <c r="B69" s="19">
        <v>15</v>
      </c>
      <c r="C69" s="19">
        <v>5</v>
      </c>
      <c r="D69" s="27" t="s">
        <v>142</v>
      </c>
      <c r="E69" s="27"/>
      <c r="F69" s="14" t="s">
        <v>239</v>
      </c>
      <c r="G69" s="8" t="s">
        <v>136</v>
      </c>
      <c r="H69" s="8" t="s">
        <v>240</v>
      </c>
      <c r="I69" s="14" t="s">
        <v>241</v>
      </c>
      <c r="J69" s="61"/>
    </row>
    <row r="70" spans="1:10" ht="66.75" customHeight="1" x14ac:dyDescent="0.25">
      <c r="B70" s="19">
        <v>15</v>
      </c>
      <c r="C70" s="19">
        <v>5</v>
      </c>
      <c r="D70" s="27" t="s">
        <v>143</v>
      </c>
      <c r="E70" s="27"/>
      <c r="F70" s="125" t="s">
        <v>242</v>
      </c>
      <c r="G70" s="157" t="s">
        <v>136</v>
      </c>
      <c r="H70" s="157" t="s">
        <v>240</v>
      </c>
      <c r="I70" s="125" t="s">
        <v>243</v>
      </c>
      <c r="J70" s="61"/>
    </row>
    <row r="71" spans="1:10" ht="95.25" customHeight="1" x14ac:dyDescent="0.25">
      <c r="B71" s="19">
        <v>15</v>
      </c>
      <c r="C71" s="19">
        <v>5</v>
      </c>
      <c r="D71" s="27" t="s">
        <v>145</v>
      </c>
      <c r="E71" s="27"/>
      <c r="F71" s="14" t="s">
        <v>244</v>
      </c>
      <c r="G71" s="8" t="s">
        <v>136</v>
      </c>
      <c r="H71" s="8" t="s">
        <v>423</v>
      </c>
      <c r="I71" s="14" t="s">
        <v>245</v>
      </c>
      <c r="J71" s="61"/>
    </row>
    <row r="72" spans="1:10" ht="81" customHeight="1" x14ac:dyDescent="0.25">
      <c r="B72" s="19">
        <v>15</v>
      </c>
      <c r="C72" s="19">
        <v>5</v>
      </c>
      <c r="D72" s="27" t="s">
        <v>167</v>
      </c>
      <c r="E72" s="27"/>
      <c r="F72" s="125" t="s">
        <v>246</v>
      </c>
      <c r="G72" s="157" t="s">
        <v>136</v>
      </c>
      <c r="H72" s="157" t="s">
        <v>423</v>
      </c>
      <c r="I72" s="125" t="s">
        <v>245</v>
      </c>
      <c r="J72" s="64"/>
    </row>
    <row r="73" spans="1:10" ht="126" x14ac:dyDescent="0.25">
      <c r="B73" s="19">
        <v>15</v>
      </c>
      <c r="C73" s="19">
        <v>5</v>
      </c>
      <c r="D73" s="27" t="s">
        <v>170</v>
      </c>
      <c r="E73" s="27"/>
      <c r="F73" s="14" t="s">
        <v>247</v>
      </c>
      <c r="G73" s="8" t="s">
        <v>136</v>
      </c>
      <c r="H73" s="8" t="s">
        <v>423</v>
      </c>
      <c r="I73" s="14" t="s">
        <v>248</v>
      </c>
      <c r="J73" s="64"/>
    </row>
    <row r="74" spans="1:10" ht="78.75" x14ac:dyDescent="0.25">
      <c r="B74" s="19">
        <v>15</v>
      </c>
      <c r="C74" s="19">
        <v>5</v>
      </c>
      <c r="D74" s="27" t="s">
        <v>176</v>
      </c>
      <c r="E74" s="27"/>
      <c r="F74" s="14" t="s">
        <v>249</v>
      </c>
      <c r="G74" s="8" t="s">
        <v>136</v>
      </c>
      <c r="H74" s="8" t="s">
        <v>423</v>
      </c>
      <c r="I74" s="14" t="s">
        <v>250</v>
      </c>
      <c r="J74" s="200"/>
    </row>
    <row r="75" spans="1:10" ht="174.75" customHeight="1" x14ac:dyDescent="0.25">
      <c r="B75" s="19">
        <v>15</v>
      </c>
      <c r="C75" s="19">
        <v>5</v>
      </c>
      <c r="D75" s="27" t="s">
        <v>180</v>
      </c>
      <c r="E75" s="27"/>
      <c r="F75" s="125" t="s">
        <v>474</v>
      </c>
      <c r="G75" s="157" t="s">
        <v>136</v>
      </c>
      <c r="H75" s="157" t="s">
        <v>423</v>
      </c>
      <c r="I75" s="125" t="s">
        <v>251</v>
      </c>
      <c r="J75" s="65" t="s">
        <v>406</v>
      </c>
    </row>
    <row r="76" spans="1:10" ht="129.75" customHeight="1" x14ac:dyDescent="0.25">
      <c r="B76" s="19">
        <v>15</v>
      </c>
      <c r="C76" s="19">
        <v>5</v>
      </c>
      <c r="D76" s="20" t="s">
        <v>187</v>
      </c>
      <c r="E76" s="27"/>
      <c r="F76" s="14" t="s">
        <v>475</v>
      </c>
      <c r="G76" s="8" t="s">
        <v>136</v>
      </c>
      <c r="H76" s="8" t="s">
        <v>431</v>
      </c>
      <c r="I76" s="14" t="s">
        <v>253</v>
      </c>
      <c r="J76" s="61"/>
    </row>
    <row r="77" spans="1:10" s="129" customFormat="1" ht="126" customHeight="1" x14ac:dyDescent="0.25">
      <c r="A77" s="135"/>
      <c r="B77" s="19">
        <v>15</v>
      </c>
      <c r="C77" s="19">
        <v>5</v>
      </c>
      <c r="D77" s="20" t="s">
        <v>59</v>
      </c>
      <c r="E77" s="27"/>
      <c r="F77" s="14" t="s">
        <v>494</v>
      </c>
      <c r="G77" s="8" t="s">
        <v>136</v>
      </c>
      <c r="H77" s="8" t="s">
        <v>495</v>
      </c>
      <c r="I77" s="14" t="s">
        <v>255</v>
      </c>
      <c r="J77" s="61"/>
    </row>
    <row r="78" spans="1:10" ht="141.75" x14ac:dyDescent="0.25">
      <c r="B78" s="19">
        <v>15</v>
      </c>
      <c r="C78" s="19">
        <v>5</v>
      </c>
      <c r="D78" s="20" t="s">
        <v>96</v>
      </c>
      <c r="E78" s="27"/>
      <c r="F78" s="14" t="s">
        <v>256</v>
      </c>
      <c r="G78" s="157" t="s">
        <v>136</v>
      </c>
      <c r="H78" s="157" t="s">
        <v>431</v>
      </c>
      <c r="I78" s="125" t="s">
        <v>257</v>
      </c>
      <c r="J78" s="61"/>
    </row>
    <row r="79" spans="1:10" ht="160.5" customHeight="1" x14ac:dyDescent="0.25">
      <c r="B79" s="19">
        <v>15</v>
      </c>
      <c r="C79" s="19">
        <v>6</v>
      </c>
      <c r="D79" s="20"/>
      <c r="E79" s="20"/>
      <c r="F79" s="201" t="s">
        <v>258</v>
      </c>
      <c r="G79" s="157" t="s">
        <v>136</v>
      </c>
      <c r="H79" s="157" t="s">
        <v>432</v>
      </c>
      <c r="I79" s="125" t="s">
        <v>259</v>
      </c>
      <c r="J79" s="61"/>
    </row>
    <row r="80" spans="1:10" ht="139.5" customHeight="1" x14ac:dyDescent="0.25">
      <c r="B80" s="8">
        <v>15</v>
      </c>
      <c r="C80" s="8">
        <v>6</v>
      </c>
      <c r="D80" s="9" t="s">
        <v>141</v>
      </c>
      <c r="E80" s="186"/>
      <c r="F80" s="14" t="s">
        <v>260</v>
      </c>
      <c r="G80" s="8" t="s">
        <v>136</v>
      </c>
      <c r="H80" s="8" t="s">
        <v>436</v>
      </c>
      <c r="I80" s="14" t="s">
        <v>259</v>
      </c>
      <c r="J80" s="65" t="s">
        <v>261</v>
      </c>
    </row>
    <row r="81" spans="2:10" ht="110.25" customHeight="1" x14ac:dyDescent="0.25">
      <c r="B81" s="157">
        <v>15</v>
      </c>
      <c r="C81" s="157">
        <v>6</v>
      </c>
      <c r="D81" s="158" t="s">
        <v>141</v>
      </c>
      <c r="E81" s="187">
        <v>1</v>
      </c>
      <c r="F81" s="125" t="s">
        <v>262</v>
      </c>
      <c r="G81" s="125" t="s">
        <v>136</v>
      </c>
      <c r="H81" s="157" t="s">
        <v>436</v>
      </c>
      <c r="I81" s="125" t="s">
        <v>263</v>
      </c>
      <c r="J81" s="64"/>
    </row>
    <row r="82" spans="2:10" ht="94.5" customHeight="1" x14ac:dyDescent="0.25">
      <c r="B82" s="8">
        <v>15</v>
      </c>
      <c r="C82" s="8">
        <v>6</v>
      </c>
      <c r="D82" s="9" t="s">
        <v>264</v>
      </c>
      <c r="E82" s="186"/>
      <c r="F82" s="125" t="s">
        <v>265</v>
      </c>
      <c r="G82" s="125" t="s">
        <v>136</v>
      </c>
      <c r="H82" s="157" t="s">
        <v>252</v>
      </c>
      <c r="I82" s="125" t="s">
        <v>266</v>
      </c>
      <c r="J82" s="57" t="s">
        <v>491</v>
      </c>
    </row>
    <row r="83" spans="2:10" ht="78.75" x14ac:dyDescent="0.25">
      <c r="B83" s="32">
        <v>15</v>
      </c>
      <c r="C83" s="32">
        <v>6</v>
      </c>
      <c r="D83" s="33" t="s">
        <v>264</v>
      </c>
      <c r="E83" s="33" t="s">
        <v>36</v>
      </c>
      <c r="F83" s="14" t="s">
        <v>267</v>
      </c>
      <c r="G83" s="14" t="s">
        <v>136</v>
      </c>
      <c r="H83" s="8" t="s">
        <v>252</v>
      </c>
      <c r="I83" s="14" t="s">
        <v>266</v>
      </c>
      <c r="J83" s="202" t="s">
        <v>490</v>
      </c>
    </row>
    <row r="84" spans="2:10" ht="78.75" x14ac:dyDescent="0.25">
      <c r="B84" s="157"/>
      <c r="C84" s="157"/>
      <c r="D84" s="158"/>
      <c r="E84" s="187"/>
      <c r="F84" s="14" t="s">
        <v>268</v>
      </c>
      <c r="G84" s="14" t="s">
        <v>136</v>
      </c>
      <c r="H84" s="8" t="s">
        <v>252</v>
      </c>
      <c r="I84" s="14" t="s">
        <v>269</v>
      </c>
      <c r="J84" s="64"/>
    </row>
    <row r="85" spans="2:10" ht="174" customHeight="1" x14ac:dyDescent="0.25">
      <c r="B85" s="157"/>
      <c r="C85" s="157"/>
      <c r="D85" s="158"/>
      <c r="E85" s="187"/>
      <c r="F85" s="14" t="s">
        <v>270</v>
      </c>
      <c r="G85" s="14" t="s">
        <v>136</v>
      </c>
      <c r="H85" s="8" t="s">
        <v>254</v>
      </c>
      <c r="I85" s="14" t="s">
        <v>271</v>
      </c>
      <c r="J85" s="64"/>
    </row>
    <row r="86" spans="2:10" ht="189" x14ac:dyDescent="0.25">
      <c r="B86" s="67"/>
      <c r="C86" s="203"/>
      <c r="D86" s="203"/>
      <c r="E86" s="114"/>
      <c r="F86" s="14" t="s">
        <v>272</v>
      </c>
      <c r="G86" s="14" t="s">
        <v>136</v>
      </c>
      <c r="H86" s="8" t="s">
        <v>252</v>
      </c>
      <c r="I86" s="14" t="s">
        <v>273</v>
      </c>
      <c r="J86" s="116"/>
    </row>
    <row r="87" spans="2:10" ht="101.25" customHeight="1" x14ac:dyDescent="0.25">
      <c r="B87" s="67"/>
      <c r="C87" s="203"/>
      <c r="D87" s="203"/>
      <c r="E87" s="114"/>
      <c r="F87" s="125" t="s">
        <v>274</v>
      </c>
      <c r="G87" s="125" t="s">
        <v>136</v>
      </c>
      <c r="H87" s="157" t="s">
        <v>155</v>
      </c>
      <c r="I87" s="125" t="s">
        <v>266</v>
      </c>
      <c r="J87" s="116"/>
    </row>
    <row r="88" spans="2:10" ht="59.25" customHeight="1" x14ac:dyDescent="0.25">
      <c r="B88" s="19">
        <v>15</v>
      </c>
      <c r="C88" s="105">
        <v>7</v>
      </c>
      <c r="D88" s="105"/>
      <c r="E88" s="113"/>
      <c r="F88" s="7" t="s">
        <v>277</v>
      </c>
      <c r="G88" s="7" t="s">
        <v>136</v>
      </c>
      <c r="H88" s="8" t="s">
        <v>431</v>
      </c>
      <c r="I88" s="14" t="s">
        <v>278</v>
      </c>
      <c r="J88" s="130"/>
    </row>
    <row r="89" spans="2:10" ht="157.5" x14ac:dyDescent="0.25">
      <c r="B89" s="19">
        <v>15</v>
      </c>
      <c r="C89" s="105">
        <v>7</v>
      </c>
      <c r="D89" s="20" t="s">
        <v>141</v>
      </c>
      <c r="E89" s="114"/>
      <c r="F89" s="125" t="s">
        <v>275</v>
      </c>
      <c r="G89" s="125" t="s">
        <v>136</v>
      </c>
      <c r="H89" s="157" t="s">
        <v>431</v>
      </c>
      <c r="I89" s="125" t="s">
        <v>276</v>
      </c>
      <c r="J89" s="115" t="s">
        <v>459</v>
      </c>
    </row>
    <row r="90" spans="2:10" ht="94.5" x14ac:dyDescent="0.25">
      <c r="B90" s="19">
        <v>15</v>
      </c>
      <c r="C90" s="105">
        <v>7</v>
      </c>
      <c r="D90" s="20" t="s">
        <v>141</v>
      </c>
      <c r="E90" s="113">
        <v>2</v>
      </c>
      <c r="F90" s="125" t="s">
        <v>279</v>
      </c>
      <c r="G90" s="125" t="s">
        <v>136</v>
      </c>
      <c r="H90" s="157" t="s">
        <v>421</v>
      </c>
      <c r="I90" s="125" t="s">
        <v>280</v>
      </c>
      <c r="J90" s="116"/>
    </row>
    <row r="91" spans="2:10" ht="78.75" x14ac:dyDescent="0.25">
      <c r="B91" s="19">
        <v>15</v>
      </c>
      <c r="C91" s="105">
        <v>7</v>
      </c>
      <c r="D91" s="20" t="s">
        <v>141</v>
      </c>
      <c r="E91" s="113">
        <v>3</v>
      </c>
      <c r="F91" s="14" t="s">
        <v>281</v>
      </c>
      <c r="G91" s="14" t="s">
        <v>136</v>
      </c>
      <c r="H91" s="8" t="s">
        <v>421</v>
      </c>
      <c r="I91" s="14" t="s">
        <v>282</v>
      </c>
      <c r="J91" s="116"/>
    </row>
    <row r="92" spans="2:10" ht="128.25" customHeight="1" x14ac:dyDescent="0.25">
      <c r="B92" s="19">
        <v>15</v>
      </c>
      <c r="C92" s="105">
        <v>7</v>
      </c>
      <c r="D92" s="20" t="s">
        <v>141</v>
      </c>
      <c r="E92" s="113">
        <v>1</v>
      </c>
      <c r="F92" s="14" t="s">
        <v>283</v>
      </c>
      <c r="G92" s="8" t="s">
        <v>136</v>
      </c>
      <c r="H92" s="8" t="s">
        <v>431</v>
      </c>
      <c r="I92" s="14" t="s">
        <v>284</v>
      </c>
      <c r="J92" s="116"/>
    </row>
    <row r="93" spans="2:10" ht="94.5" x14ac:dyDescent="0.25">
      <c r="B93" s="19">
        <v>15</v>
      </c>
      <c r="C93" s="105">
        <v>7</v>
      </c>
      <c r="D93" s="20" t="s">
        <v>142</v>
      </c>
      <c r="E93" s="113"/>
      <c r="F93" s="125" t="s">
        <v>285</v>
      </c>
      <c r="G93" s="157" t="s">
        <v>136</v>
      </c>
      <c r="H93" s="157" t="s">
        <v>431</v>
      </c>
      <c r="I93" s="125" t="s">
        <v>286</v>
      </c>
      <c r="J93" s="117" t="s">
        <v>287</v>
      </c>
    </row>
    <row r="94" spans="2:10" ht="205.5" customHeight="1" x14ac:dyDescent="0.25">
      <c r="B94" s="19">
        <v>15</v>
      </c>
      <c r="C94" s="105">
        <v>7</v>
      </c>
      <c r="D94" s="20" t="s">
        <v>143</v>
      </c>
      <c r="E94" s="113"/>
      <c r="F94" s="7" t="s">
        <v>439</v>
      </c>
      <c r="G94" s="8" t="s">
        <v>136</v>
      </c>
      <c r="H94" s="8" t="s">
        <v>431</v>
      </c>
      <c r="I94" s="14" t="s">
        <v>288</v>
      </c>
      <c r="J94" s="14"/>
    </row>
    <row r="95" spans="2:10" ht="111" customHeight="1" x14ac:dyDescent="0.25">
      <c r="B95" s="19">
        <v>15</v>
      </c>
      <c r="C95" s="105">
        <v>7</v>
      </c>
      <c r="D95" s="20" t="s">
        <v>145</v>
      </c>
      <c r="E95" s="113"/>
      <c r="F95" s="125" t="s">
        <v>289</v>
      </c>
      <c r="G95" s="157" t="s">
        <v>136</v>
      </c>
      <c r="H95" s="157" t="s">
        <v>431</v>
      </c>
      <c r="I95" s="125" t="s">
        <v>290</v>
      </c>
      <c r="J95" s="118" t="s">
        <v>291</v>
      </c>
    </row>
    <row r="96" spans="2:10" ht="78.75" x14ac:dyDescent="0.25">
      <c r="B96" s="19">
        <v>15</v>
      </c>
      <c r="C96" s="105">
        <v>7</v>
      </c>
      <c r="D96" s="20" t="s">
        <v>167</v>
      </c>
      <c r="E96" s="113"/>
      <c r="F96" s="14" t="s">
        <v>292</v>
      </c>
      <c r="G96" s="8" t="s">
        <v>136</v>
      </c>
      <c r="H96" s="8" t="s">
        <v>431</v>
      </c>
      <c r="I96" s="14" t="s">
        <v>293</v>
      </c>
      <c r="J96" s="119"/>
    </row>
    <row r="97" spans="2:10" ht="78.75" x14ac:dyDescent="0.25">
      <c r="B97" s="19">
        <v>15</v>
      </c>
      <c r="C97" s="105">
        <v>7</v>
      </c>
      <c r="D97" s="20" t="s">
        <v>170</v>
      </c>
      <c r="E97" s="113"/>
      <c r="F97" s="125" t="s">
        <v>496</v>
      </c>
      <c r="G97" s="157" t="s">
        <v>136</v>
      </c>
      <c r="H97" s="157" t="s">
        <v>431</v>
      </c>
      <c r="I97" s="125" t="s">
        <v>497</v>
      </c>
      <c r="J97" s="118" t="s">
        <v>405</v>
      </c>
    </row>
    <row r="98" spans="2:10" ht="78.75" x14ac:dyDescent="0.25">
      <c r="B98" s="19">
        <v>15</v>
      </c>
      <c r="C98" s="105">
        <v>7</v>
      </c>
      <c r="D98" s="20" t="s">
        <v>176</v>
      </c>
      <c r="E98" s="113"/>
      <c r="F98" s="14" t="s">
        <v>294</v>
      </c>
      <c r="G98" s="8" t="s">
        <v>136</v>
      </c>
      <c r="H98" s="8" t="s">
        <v>431</v>
      </c>
      <c r="I98" s="14" t="s">
        <v>295</v>
      </c>
      <c r="J98" s="119"/>
    </row>
    <row r="99" spans="2:10" ht="126" x14ac:dyDescent="0.25">
      <c r="B99" s="19">
        <v>15</v>
      </c>
      <c r="C99" s="105">
        <v>7</v>
      </c>
      <c r="D99" s="20" t="s">
        <v>180</v>
      </c>
      <c r="E99" s="113"/>
      <c r="F99" s="125" t="s">
        <v>296</v>
      </c>
      <c r="G99" s="157" t="s">
        <v>136</v>
      </c>
      <c r="H99" s="157" t="s">
        <v>431</v>
      </c>
      <c r="I99" s="125" t="s">
        <v>297</v>
      </c>
      <c r="J99" s="119"/>
    </row>
    <row r="100" spans="2:10" ht="94.5" x14ac:dyDescent="0.25">
      <c r="B100" s="19">
        <v>15</v>
      </c>
      <c r="C100" s="105">
        <v>8</v>
      </c>
      <c r="D100" s="20"/>
      <c r="E100" s="105"/>
      <c r="F100" s="162" t="s">
        <v>298</v>
      </c>
      <c r="G100" s="157" t="s">
        <v>136</v>
      </c>
      <c r="H100" s="157" t="s">
        <v>431</v>
      </c>
      <c r="I100" s="125" t="s">
        <v>299</v>
      </c>
      <c r="J100" s="119"/>
    </row>
    <row r="101" spans="2:10" ht="220.5" x14ac:dyDescent="0.25">
      <c r="B101" s="19">
        <v>15</v>
      </c>
      <c r="C101" s="105">
        <v>8</v>
      </c>
      <c r="D101" s="20" t="s">
        <v>141</v>
      </c>
      <c r="E101" s="113"/>
      <c r="F101" s="125" t="s">
        <v>300</v>
      </c>
      <c r="G101" s="157" t="s">
        <v>301</v>
      </c>
      <c r="H101" s="157" t="s">
        <v>431</v>
      </c>
      <c r="I101" s="125" t="s">
        <v>302</v>
      </c>
      <c r="J101" s="118" t="s">
        <v>305</v>
      </c>
    </row>
    <row r="102" spans="2:10" ht="220.5" x14ac:dyDescent="0.25">
      <c r="B102" s="19">
        <v>15</v>
      </c>
      <c r="C102" s="105">
        <v>8</v>
      </c>
      <c r="D102" s="20" t="s">
        <v>142</v>
      </c>
      <c r="E102" s="113"/>
      <c r="F102" s="125" t="s">
        <v>303</v>
      </c>
      <c r="G102" s="157" t="s">
        <v>301</v>
      </c>
      <c r="H102" s="157" t="s">
        <v>431</v>
      </c>
      <c r="I102" s="125" t="s">
        <v>304</v>
      </c>
      <c r="J102" s="119"/>
    </row>
    <row r="103" spans="2:10" ht="220.5" x14ac:dyDescent="0.25">
      <c r="B103" s="19">
        <v>15</v>
      </c>
      <c r="C103" s="105">
        <v>8</v>
      </c>
      <c r="D103" s="20" t="s">
        <v>143</v>
      </c>
      <c r="E103" s="113"/>
      <c r="F103" s="125" t="s">
        <v>306</v>
      </c>
      <c r="G103" s="157" t="s">
        <v>301</v>
      </c>
      <c r="H103" s="157" t="s">
        <v>431</v>
      </c>
      <c r="I103" s="125" t="s">
        <v>307</v>
      </c>
      <c r="J103" s="119"/>
    </row>
    <row r="104" spans="2:10" ht="220.5" x14ac:dyDescent="0.25">
      <c r="B104" s="19">
        <v>15</v>
      </c>
      <c r="C104" s="105">
        <v>8</v>
      </c>
      <c r="D104" s="20" t="s">
        <v>145</v>
      </c>
      <c r="E104" s="113"/>
      <c r="F104" s="14" t="s">
        <v>308</v>
      </c>
      <c r="G104" s="8" t="s">
        <v>309</v>
      </c>
      <c r="H104" s="8" t="s">
        <v>431</v>
      </c>
      <c r="I104" s="14" t="s">
        <v>310</v>
      </c>
      <c r="J104" s="118" t="s">
        <v>311</v>
      </c>
    </row>
    <row r="105" spans="2:10" ht="143.25" customHeight="1" x14ac:dyDescent="0.25">
      <c r="B105" s="19">
        <v>15</v>
      </c>
      <c r="C105" s="105">
        <v>8</v>
      </c>
      <c r="D105" s="20" t="s">
        <v>167</v>
      </c>
      <c r="E105" s="106"/>
      <c r="F105" s="14" t="s">
        <v>312</v>
      </c>
      <c r="G105" s="8" t="s">
        <v>313</v>
      </c>
      <c r="H105" s="8" t="s">
        <v>16</v>
      </c>
      <c r="I105" s="14" t="s">
        <v>314</v>
      </c>
      <c r="J105" s="14"/>
    </row>
  </sheetData>
  <mergeCells count="19">
    <mergeCell ref="E8:J8"/>
    <mergeCell ref="I3:J3"/>
    <mergeCell ref="E7:J7"/>
    <mergeCell ref="I2:J2"/>
    <mergeCell ref="C5:I5"/>
    <mergeCell ref="I10:I12"/>
    <mergeCell ref="J10:J12"/>
    <mergeCell ref="B18:B21"/>
    <mergeCell ref="C18:C21"/>
    <mergeCell ref="E18:E21"/>
    <mergeCell ref="F18:F21"/>
    <mergeCell ref="G18:G21"/>
    <mergeCell ref="H18:H21"/>
    <mergeCell ref="I18:I21"/>
    <mergeCell ref="J18:J21"/>
    <mergeCell ref="F10:F12"/>
    <mergeCell ref="G10:G12"/>
    <mergeCell ref="B10:E11"/>
    <mergeCell ref="H10:H12"/>
  </mergeCells>
  <hyperlinks>
    <hyperlink ref="F13" location="P137" display="P137"/>
  </hyperlinks>
  <pageMargins left="0.7" right="0.7" top="0.75" bottom="0.75" header="0.3" footer="0.3"/>
  <pageSetup paperSize="9" scale="77" fitToHeight="0" orientation="landscape" r:id="rId1"/>
  <rowBreaks count="1" manualBreakCount="1">
    <brk id="43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view="pageBreakPreview" topLeftCell="A17" zoomScale="70" zoomScaleNormal="100" zoomScaleSheetLayoutView="70" workbookViewId="0">
      <selection activeCell="K21" sqref="B11:O34"/>
    </sheetView>
  </sheetViews>
  <sheetFormatPr defaultRowHeight="15.75" x14ac:dyDescent="0.25"/>
  <cols>
    <col min="2" max="2" width="5.5703125" customWidth="1"/>
    <col min="3" max="3" width="6" customWidth="1"/>
    <col min="4" max="4" width="5.42578125" customWidth="1"/>
    <col min="5" max="5" width="29.5703125" customWidth="1"/>
    <col min="6" max="6" width="16.7109375" customWidth="1"/>
    <col min="7" max="7" width="9.42578125" customWidth="1"/>
    <col min="10" max="10" width="10.28515625" customWidth="1"/>
    <col min="14" max="14" width="36.42578125" customWidth="1"/>
    <col min="15" max="15" width="37" style="69" customWidth="1"/>
  </cols>
  <sheetData>
    <row r="1" spans="2:15" ht="23.25" customHeight="1" x14ac:dyDescent="0.25">
      <c r="B1" s="1"/>
      <c r="C1" s="1"/>
      <c r="D1" s="1"/>
      <c r="E1" s="2"/>
      <c r="F1" s="2"/>
      <c r="G1" s="3"/>
      <c r="H1" s="3"/>
      <c r="I1" s="3"/>
      <c r="J1" s="3"/>
      <c r="K1" s="3"/>
      <c r="L1" s="3"/>
      <c r="M1" s="3"/>
      <c r="O1" s="1" t="s">
        <v>315</v>
      </c>
    </row>
    <row r="2" spans="2:15" ht="54.75" customHeight="1" x14ac:dyDescent="0.25">
      <c r="B2" s="1"/>
      <c r="C2" s="1"/>
      <c r="D2" s="1"/>
      <c r="E2" s="2"/>
      <c r="F2" s="2"/>
      <c r="G2" s="3"/>
      <c r="H2" s="3"/>
      <c r="I2" s="3"/>
      <c r="J2" s="3"/>
      <c r="K2" s="3"/>
      <c r="L2" s="3"/>
      <c r="M2" s="3"/>
      <c r="O2" s="93" t="s">
        <v>442</v>
      </c>
    </row>
    <row r="3" spans="2:15" ht="80.25" customHeight="1" x14ac:dyDescent="0.25">
      <c r="B3" s="144"/>
      <c r="C3" s="144"/>
      <c r="D3" s="144"/>
      <c r="E3" s="2"/>
      <c r="F3" s="2"/>
      <c r="G3" s="143"/>
      <c r="H3" s="143"/>
      <c r="I3" s="143"/>
      <c r="J3" s="143"/>
      <c r="K3" s="143"/>
      <c r="L3" s="143"/>
      <c r="M3" s="143"/>
      <c r="O3" s="93" t="s">
        <v>461</v>
      </c>
    </row>
    <row r="4" spans="2:15" ht="18" customHeight="1" x14ac:dyDescent="0.25">
      <c r="B4" s="1"/>
      <c r="C4" s="1"/>
      <c r="D4" s="1"/>
      <c r="E4" s="2"/>
      <c r="F4" s="2"/>
      <c r="G4" s="3"/>
      <c r="H4" s="3"/>
      <c r="I4" s="3"/>
      <c r="J4" s="3"/>
      <c r="K4" s="3"/>
      <c r="L4" s="3"/>
      <c r="M4" s="3"/>
      <c r="N4" s="4"/>
    </row>
    <row r="5" spans="2:15" ht="18" customHeight="1" x14ac:dyDescent="0.25">
      <c r="B5" s="84"/>
      <c r="C5" s="84"/>
      <c r="D5" s="84"/>
      <c r="E5" s="370" t="s">
        <v>413</v>
      </c>
      <c r="F5" s="371"/>
      <c r="G5" s="371"/>
      <c r="H5" s="371"/>
      <c r="I5" s="371"/>
      <c r="J5" s="371"/>
      <c r="K5" s="371"/>
      <c r="L5" s="371"/>
      <c r="M5" s="371"/>
      <c r="N5" s="371"/>
    </row>
    <row r="6" spans="2:15" ht="18" customHeight="1" x14ac:dyDescent="0.25">
      <c r="B6" s="84"/>
      <c r="C6" s="84"/>
      <c r="D6" s="84"/>
      <c r="E6" s="2"/>
      <c r="F6" s="2"/>
      <c r="G6" s="3"/>
      <c r="H6" s="3"/>
      <c r="I6" s="3"/>
      <c r="J6" s="3"/>
      <c r="K6" s="3"/>
      <c r="L6" s="3"/>
      <c r="M6" s="3"/>
      <c r="N6" s="85"/>
    </row>
    <row r="7" spans="2:15" ht="18" customHeight="1" x14ac:dyDescent="0.25">
      <c r="B7" s="144"/>
      <c r="C7" s="144"/>
      <c r="D7" s="144"/>
      <c r="E7" s="2"/>
      <c r="F7" s="2"/>
      <c r="G7" s="143"/>
      <c r="H7" s="143"/>
      <c r="I7" s="143"/>
      <c r="J7" s="143"/>
      <c r="K7" s="143"/>
      <c r="L7" s="143"/>
      <c r="M7" s="143"/>
      <c r="N7" s="138"/>
      <c r="O7" s="94" t="s">
        <v>368</v>
      </c>
    </row>
    <row r="8" spans="2:15" ht="18" customHeight="1" x14ac:dyDescent="0.25">
      <c r="B8" s="144"/>
      <c r="C8" s="144"/>
      <c r="D8" s="144"/>
      <c r="E8" s="337" t="s">
        <v>440</v>
      </c>
      <c r="F8" s="337"/>
      <c r="G8" s="337"/>
      <c r="H8" s="337"/>
      <c r="I8" s="337"/>
      <c r="J8" s="337"/>
      <c r="K8" s="337"/>
      <c r="L8" s="337"/>
      <c r="M8" s="337"/>
      <c r="N8" s="337"/>
      <c r="O8" s="337"/>
    </row>
    <row r="9" spans="2:15" ht="18" customHeight="1" x14ac:dyDescent="0.25">
      <c r="B9" s="84"/>
      <c r="C9" s="84"/>
      <c r="D9" s="84"/>
      <c r="E9" s="337" t="s">
        <v>441</v>
      </c>
      <c r="F9" s="337"/>
      <c r="G9" s="337"/>
      <c r="H9" s="337"/>
      <c r="I9" s="337"/>
      <c r="J9" s="337"/>
      <c r="K9" s="337"/>
      <c r="L9" s="337"/>
      <c r="M9" s="337"/>
      <c r="N9" s="337"/>
      <c r="O9" s="337"/>
    </row>
    <row r="10" spans="2:15" ht="15.75" customHeight="1" x14ac:dyDescent="0.25">
      <c r="B10" s="3"/>
      <c r="C10" s="3"/>
      <c r="D10" s="3"/>
      <c r="E10" s="352"/>
      <c r="F10" s="352"/>
      <c r="G10" s="352"/>
      <c r="H10" s="352"/>
      <c r="I10" s="352"/>
      <c r="J10" s="352"/>
      <c r="K10" s="3"/>
      <c r="L10" s="3"/>
      <c r="M10" s="3"/>
      <c r="N10" s="4"/>
    </row>
    <row r="11" spans="2:15" ht="15.75" customHeight="1" x14ac:dyDescent="0.25">
      <c r="B11" s="350" t="s">
        <v>0</v>
      </c>
      <c r="C11" s="367"/>
      <c r="D11" s="292" t="s">
        <v>1</v>
      </c>
      <c r="E11" s="292" t="s">
        <v>316</v>
      </c>
      <c r="F11" s="292" t="s">
        <v>317</v>
      </c>
      <c r="G11" s="350" t="s">
        <v>318</v>
      </c>
      <c r="H11" s="362"/>
      <c r="I11" s="362"/>
      <c r="J11" s="362"/>
      <c r="K11" s="362"/>
      <c r="L11" s="362"/>
      <c r="M11" s="363"/>
      <c r="N11" s="292" t="s">
        <v>320</v>
      </c>
      <c r="O11" s="358" t="s">
        <v>134</v>
      </c>
    </row>
    <row r="12" spans="2:15" ht="93" customHeight="1" x14ac:dyDescent="0.25">
      <c r="B12" s="368"/>
      <c r="C12" s="369"/>
      <c r="D12" s="293"/>
      <c r="E12" s="293"/>
      <c r="F12" s="293"/>
      <c r="G12" s="364"/>
      <c r="H12" s="365"/>
      <c r="I12" s="365"/>
      <c r="J12" s="365"/>
      <c r="K12" s="365"/>
      <c r="L12" s="365"/>
      <c r="M12" s="366"/>
      <c r="N12" s="361"/>
      <c r="O12" s="359"/>
    </row>
    <row r="13" spans="2:15" ht="31.5" x14ac:dyDescent="0.25">
      <c r="B13" s="8" t="s">
        <v>8</v>
      </c>
      <c r="C13" s="8" t="s">
        <v>9</v>
      </c>
      <c r="D13" s="293"/>
      <c r="E13" s="293"/>
      <c r="F13" s="293"/>
      <c r="G13" s="157" t="s">
        <v>16</v>
      </c>
      <c r="H13" s="157" t="s">
        <v>17</v>
      </c>
      <c r="I13" s="157" t="s">
        <v>18</v>
      </c>
      <c r="J13" s="157" t="s">
        <v>19</v>
      </c>
      <c r="K13" s="157" t="s">
        <v>20</v>
      </c>
      <c r="L13" s="157" t="s">
        <v>21</v>
      </c>
      <c r="M13" s="165" t="s">
        <v>419</v>
      </c>
      <c r="N13" s="361"/>
      <c r="O13" s="359"/>
    </row>
    <row r="14" spans="2:15" x14ac:dyDescent="0.25">
      <c r="B14" s="157"/>
      <c r="C14" s="157"/>
      <c r="D14" s="8"/>
      <c r="E14" s="349" t="s">
        <v>35</v>
      </c>
      <c r="F14" s="360"/>
      <c r="G14" s="360"/>
      <c r="H14" s="360"/>
      <c r="I14" s="360"/>
      <c r="J14" s="360"/>
      <c r="K14" s="360"/>
      <c r="L14" s="360"/>
      <c r="M14" s="360"/>
      <c r="N14" s="360"/>
      <c r="O14" s="360"/>
    </row>
    <row r="15" spans="2:15" ht="106.5" customHeight="1" x14ac:dyDescent="0.25">
      <c r="B15" s="159">
        <v>15</v>
      </c>
      <c r="C15" s="161">
        <v>1</v>
      </c>
      <c r="D15" s="21">
        <v>1</v>
      </c>
      <c r="E15" s="204" t="s">
        <v>326</v>
      </c>
      <c r="F15" s="205" t="s">
        <v>319</v>
      </c>
      <c r="G15" s="206">
        <f>'Приложение 4'!M21</f>
        <v>1000</v>
      </c>
      <c r="H15" s="206">
        <f>'Приложение 4'!N21</f>
        <v>885.7</v>
      </c>
      <c r="I15" s="206">
        <f>'Приложение 4'!O21</f>
        <v>0</v>
      </c>
      <c r="J15" s="206">
        <f>'Приложение 4'!P21</f>
        <v>1300</v>
      </c>
      <c r="K15" s="206">
        <f>'Приложение 4'!Q18</f>
        <v>0</v>
      </c>
      <c r="L15" s="206">
        <f>'Приложение 4'!R18</f>
        <v>0</v>
      </c>
      <c r="M15" s="206">
        <f>'Приложение 4'!S18</f>
        <v>0</v>
      </c>
      <c r="N15" s="207" t="s">
        <v>327</v>
      </c>
      <c r="O15" s="123"/>
    </row>
    <row r="16" spans="2:15" ht="107.25" customHeight="1" x14ac:dyDescent="0.25">
      <c r="B16" s="159">
        <v>15</v>
      </c>
      <c r="C16" s="159">
        <v>1</v>
      </c>
      <c r="D16" s="68">
        <v>2</v>
      </c>
      <c r="E16" s="100" t="s">
        <v>321</v>
      </c>
      <c r="F16" s="205" t="s">
        <v>319</v>
      </c>
      <c r="G16" s="102">
        <f>'Приложение 4'!M27</f>
        <v>8260</v>
      </c>
      <c r="H16" s="102">
        <f>'Приложение 4'!N27</f>
        <v>320000</v>
      </c>
      <c r="I16" s="102">
        <f>'Приложение 4'!O27</f>
        <v>62320</v>
      </c>
      <c r="J16" s="102">
        <f>'Приложение 4'!P27</f>
        <v>144595.15000000002</v>
      </c>
      <c r="K16" s="102">
        <f>'Приложение 4'!Q27</f>
        <v>15154.4</v>
      </c>
      <c r="L16" s="208">
        <f>'Приложение 4'!R27</f>
        <v>5000</v>
      </c>
      <c r="M16" s="208">
        <f>'Приложение 4'!S27</f>
        <v>10000</v>
      </c>
      <c r="N16" s="207" t="s">
        <v>328</v>
      </c>
      <c r="O16" s="209"/>
    </row>
    <row r="17" spans="2:15" ht="123" customHeight="1" x14ac:dyDescent="0.25">
      <c r="B17" s="6">
        <v>15</v>
      </c>
      <c r="C17" s="6">
        <v>1</v>
      </c>
      <c r="D17" s="103">
        <v>3</v>
      </c>
      <c r="E17" s="100" t="s">
        <v>329</v>
      </c>
      <c r="F17" s="101" t="s">
        <v>330</v>
      </c>
      <c r="G17" s="102" t="s">
        <v>331</v>
      </c>
      <c r="H17" s="102">
        <v>31</v>
      </c>
      <c r="I17" s="102">
        <v>40</v>
      </c>
      <c r="J17" s="102">
        <v>40</v>
      </c>
      <c r="K17" s="102">
        <v>40</v>
      </c>
      <c r="L17" s="102">
        <v>40</v>
      </c>
      <c r="M17" s="145"/>
      <c r="N17" s="120" t="s">
        <v>332</v>
      </c>
      <c r="O17" s="121" t="s">
        <v>154</v>
      </c>
    </row>
    <row r="18" spans="2:15" ht="121.5" customHeight="1" x14ac:dyDescent="0.25">
      <c r="B18" s="6">
        <v>15</v>
      </c>
      <c r="C18" s="6">
        <v>1</v>
      </c>
      <c r="D18" s="62" t="s">
        <v>45</v>
      </c>
      <c r="E18" s="100" t="s">
        <v>333</v>
      </c>
      <c r="F18" s="101" t="s">
        <v>330</v>
      </c>
      <c r="G18" s="101" t="s">
        <v>331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210">
        <v>0</v>
      </c>
      <c r="N18" s="122" t="s">
        <v>332</v>
      </c>
      <c r="O18" s="123" t="s">
        <v>154</v>
      </c>
    </row>
    <row r="19" spans="2:15" ht="121.5" customHeight="1" x14ac:dyDescent="0.25">
      <c r="B19" s="6">
        <v>15</v>
      </c>
      <c r="C19" s="6">
        <v>1</v>
      </c>
      <c r="D19" s="62" t="s">
        <v>48</v>
      </c>
      <c r="E19" s="100" t="s">
        <v>334</v>
      </c>
      <c r="F19" s="101" t="s">
        <v>330</v>
      </c>
      <c r="G19" s="101" t="s">
        <v>331</v>
      </c>
      <c r="H19" s="102">
        <v>2334</v>
      </c>
      <c r="I19" s="102">
        <v>2100</v>
      </c>
      <c r="J19" s="102">
        <v>1900</v>
      </c>
      <c r="K19" s="102">
        <v>1800</v>
      </c>
      <c r="L19" s="102">
        <v>1650</v>
      </c>
      <c r="M19" s="145">
        <v>1650</v>
      </c>
      <c r="N19" s="120" t="s">
        <v>332</v>
      </c>
      <c r="O19" s="123" t="s">
        <v>154</v>
      </c>
    </row>
    <row r="20" spans="2:15" ht="120" x14ac:dyDescent="0.25">
      <c r="B20" s="6">
        <v>15</v>
      </c>
      <c r="C20" s="6">
        <v>1</v>
      </c>
      <c r="D20" s="62" t="s">
        <v>51</v>
      </c>
      <c r="E20" s="100" t="s">
        <v>335</v>
      </c>
      <c r="F20" s="101" t="s">
        <v>330</v>
      </c>
      <c r="G20" s="101" t="s">
        <v>331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210">
        <v>0</v>
      </c>
      <c r="N20" s="124" t="s">
        <v>332</v>
      </c>
      <c r="O20" s="123" t="s">
        <v>154</v>
      </c>
    </row>
    <row r="21" spans="2:15" ht="120" customHeight="1" x14ac:dyDescent="0.25">
      <c r="B21" s="6">
        <v>15</v>
      </c>
      <c r="C21" s="6">
        <v>1</v>
      </c>
      <c r="D21" s="62" t="s">
        <v>54</v>
      </c>
      <c r="E21" s="100" t="s">
        <v>162</v>
      </c>
      <c r="F21" s="101" t="s">
        <v>336</v>
      </c>
      <c r="G21" s="102">
        <f>'Приложение 4'!M23</f>
        <v>0</v>
      </c>
      <c r="H21" s="102">
        <f>'Приложение 4'!N23</f>
        <v>0</v>
      </c>
      <c r="I21" s="102">
        <f>'Приложение 4'!O23+'Приложение 4'!O24</f>
        <v>8098.4</v>
      </c>
      <c r="J21" s="206">
        <f>'Приложение 4'!P23</f>
        <v>0</v>
      </c>
      <c r="K21" s="211">
        <f>'Приложение 4'!Q23+'Приложение 4'!Q24</f>
        <v>6840</v>
      </c>
      <c r="L21" s="211">
        <f>'Приложение 4'!R23</f>
        <v>4425</v>
      </c>
      <c r="M21" s="211">
        <f>'Приложение 4'!S23</f>
        <v>5000</v>
      </c>
      <c r="N21" s="207" t="s">
        <v>163</v>
      </c>
      <c r="O21" s="123" t="s">
        <v>486</v>
      </c>
    </row>
    <row r="22" spans="2:15" ht="105" x14ac:dyDescent="0.25">
      <c r="B22" s="6">
        <v>15</v>
      </c>
      <c r="C22" s="6">
        <v>1</v>
      </c>
      <c r="D22" s="62" t="s">
        <v>56</v>
      </c>
      <c r="E22" s="100" t="s">
        <v>164</v>
      </c>
      <c r="F22" s="101" t="s">
        <v>336</v>
      </c>
      <c r="G22" s="101">
        <f>'Приложение 4'!M25</f>
        <v>0</v>
      </c>
      <c r="H22" s="101">
        <f>'Приложение 4'!N25</f>
        <v>0</v>
      </c>
      <c r="I22" s="101">
        <f>'Приложение 4'!O25</f>
        <v>37669.300000000003</v>
      </c>
      <c r="J22" s="212">
        <f>'Приложение 4'!P25</f>
        <v>0</v>
      </c>
      <c r="K22" s="213">
        <f>'Приложение 4'!Q25</f>
        <v>14535</v>
      </c>
      <c r="L22" s="213">
        <f>'Приложение 4'!R25</f>
        <v>10110</v>
      </c>
      <c r="M22" s="213">
        <f>'Приложение 4'!S25</f>
        <v>30000</v>
      </c>
      <c r="N22" s="207" t="s">
        <v>165</v>
      </c>
      <c r="O22" s="123" t="s">
        <v>486</v>
      </c>
    </row>
    <row r="23" spans="2:15" ht="105" x14ac:dyDescent="0.25">
      <c r="B23" s="19">
        <v>15</v>
      </c>
      <c r="C23" s="19">
        <v>1</v>
      </c>
      <c r="D23" s="27" t="s">
        <v>57</v>
      </c>
      <c r="E23" s="207" t="s">
        <v>166</v>
      </c>
      <c r="F23" s="101" t="s">
        <v>336</v>
      </c>
      <c r="G23" s="101">
        <f>'Приложение 4'!M26</f>
        <v>0</v>
      </c>
      <c r="H23" s="101">
        <f>'Приложение 4'!N26</f>
        <v>0</v>
      </c>
      <c r="I23" s="102">
        <f>'Приложение 4'!O26</f>
        <v>40000</v>
      </c>
      <c r="J23" s="214">
        <f>'Приложение 4'!P26</f>
        <v>0</v>
      </c>
      <c r="K23" s="215">
        <f>'Приложение 4'!Q26</f>
        <v>47250</v>
      </c>
      <c r="L23" s="215">
        <f>'Приложение 4'!R26</f>
        <v>28050</v>
      </c>
      <c r="M23" s="215">
        <f>'Приложение 4'!S26</f>
        <v>41000</v>
      </c>
      <c r="N23" s="70" t="s">
        <v>165</v>
      </c>
      <c r="O23" s="123" t="s">
        <v>486</v>
      </c>
    </row>
    <row r="24" spans="2:15" ht="157.5" x14ac:dyDescent="0.25">
      <c r="B24" s="19">
        <v>15</v>
      </c>
      <c r="C24" s="19">
        <v>1</v>
      </c>
      <c r="D24" s="20" t="s">
        <v>59</v>
      </c>
      <c r="E24" s="216" t="s">
        <v>337</v>
      </c>
      <c r="F24" s="152" t="s">
        <v>336</v>
      </c>
      <c r="G24" s="152">
        <f>'Приложение 4'!M22</f>
        <v>0</v>
      </c>
      <c r="H24" s="152">
        <f>'Приложение 4'!N22</f>
        <v>0</v>
      </c>
      <c r="I24" s="152">
        <f>'Приложение 4'!O22</f>
        <v>569.5</v>
      </c>
      <c r="J24" s="152">
        <f>'Приложение 4'!P22</f>
        <v>5227.3999999999996</v>
      </c>
      <c r="K24" s="152">
        <f>'Приложение 4'!Q22</f>
        <v>7561.3</v>
      </c>
      <c r="L24" s="152">
        <f>'Приложение 4'!R22</f>
        <v>7561.3</v>
      </c>
      <c r="M24" s="152">
        <f>'Приложение 4'!S22</f>
        <v>10000</v>
      </c>
      <c r="N24" s="207" t="s">
        <v>156</v>
      </c>
      <c r="O24" s="209"/>
    </row>
    <row r="25" spans="2:15" ht="34.5" customHeight="1" x14ac:dyDescent="0.25">
      <c r="B25" s="19"/>
      <c r="C25" s="19"/>
      <c r="D25" s="20"/>
      <c r="E25" s="328" t="s">
        <v>62</v>
      </c>
      <c r="F25" s="355"/>
      <c r="G25" s="355"/>
      <c r="H25" s="355"/>
      <c r="I25" s="355"/>
      <c r="J25" s="355"/>
      <c r="K25" s="355"/>
      <c r="L25" s="355"/>
      <c r="M25" s="355"/>
      <c r="N25" s="355"/>
      <c r="O25" s="356"/>
    </row>
    <row r="26" spans="2:15" ht="300.75" customHeight="1" x14ac:dyDescent="0.25">
      <c r="B26" s="19">
        <v>15</v>
      </c>
      <c r="C26" s="19">
        <v>2</v>
      </c>
      <c r="D26" s="27" t="s">
        <v>36</v>
      </c>
      <c r="E26" s="100" t="s">
        <v>478</v>
      </c>
      <c r="F26" s="101" t="s">
        <v>336</v>
      </c>
      <c r="G26" s="102">
        <f>'Приложение 4'!M36+'Приложение 4'!M37</f>
        <v>21000</v>
      </c>
      <c r="H26" s="102">
        <f>'Приложение 4'!N36+'Приложение 4'!N37</f>
        <v>14069</v>
      </c>
      <c r="I26" s="102">
        <f>'Приложение 4'!O36+'Приложение 4'!O37</f>
        <v>12735.1</v>
      </c>
      <c r="J26" s="102">
        <f>'Приложение 4'!P36+'Приложение 4'!P37</f>
        <v>8370</v>
      </c>
      <c r="K26" s="102">
        <f>'Приложение 4'!Q36+'Приложение 4'!Q37</f>
        <v>4185</v>
      </c>
      <c r="L26" s="102">
        <f>'Приложение 4'!R36+'Приложение 4'!R37</f>
        <v>4185</v>
      </c>
      <c r="M26" s="102">
        <f>'Приложение 4'!S36+'Приложение 4'!S37</f>
        <v>0</v>
      </c>
      <c r="N26" s="207" t="s">
        <v>322</v>
      </c>
      <c r="O26" s="209"/>
    </row>
    <row r="27" spans="2:15" ht="243.75" customHeight="1" x14ac:dyDescent="0.25">
      <c r="B27" s="19">
        <v>15</v>
      </c>
      <c r="C27" s="19">
        <v>2</v>
      </c>
      <c r="D27" s="27" t="s">
        <v>39</v>
      </c>
      <c r="E27" s="207" t="s">
        <v>338</v>
      </c>
      <c r="F27" s="152" t="s">
        <v>339</v>
      </c>
      <c r="G27" s="206">
        <v>35</v>
      </c>
      <c r="H27" s="206">
        <v>44</v>
      </c>
      <c r="I27" s="206">
        <v>27</v>
      </c>
      <c r="J27" s="206">
        <v>27</v>
      </c>
      <c r="K27" s="206">
        <v>27</v>
      </c>
      <c r="L27" s="206">
        <v>27</v>
      </c>
      <c r="M27" s="206">
        <v>27</v>
      </c>
      <c r="N27" s="71" t="s">
        <v>341</v>
      </c>
      <c r="O27" s="123" t="s">
        <v>219</v>
      </c>
    </row>
    <row r="28" spans="2:15" ht="35.25" customHeight="1" x14ac:dyDescent="0.25">
      <c r="B28" s="19"/>
      <c r="C28" s="19"/>
      <c r="D28" s="20"/>
      <c r="E28" s="328" t="s">
        <v>68</v>
      </c>
      <c r="F28" s="355"/>
      <c r="G28" s="355"/>
      <c r="H28" s="355"/>
      <c r="I28" s="355"/>
      <c r="J28" s="355"/>
      <c r="K28" s="355"/>
      <c r="L28" s="355"/>
      <c r="M28" s="355"/>
      <c r="N28" s="355"/>
      <c r="O28" s="356"/>
    </row>
    <row r="29" spans="2:15" ht="180" x14ac:dyDescent="0.25">
      <c r="B29" s="19">
        <v>15</v>
      </c>
      <c r="C29" s="19">
        <v>4</v>
      </c>
      <c r="D29" s="27" t="s">
        <v>36</v>
      </c>
      <c r="E29" s="100" t="s">
        <v>323</v>
      </c>
      <c r="F29" s="101" t="s">
        <v>336</v>
      </c>
      <c r="G29" s="102">
        <f>'Приложение 4'!M40</f>
        <v>0</v>
      </c>
      <c r="H29" s="102">
        <f>'Приложение 4'!N40</f>
        <v>1600</v>
      </c>
      <c r="I29" s="102">
        <f>'Приложение 4'!O40</f>
        <v>0</v>
      </c>
      <c r="J29" s="102">
        <f>'Приложение 4'!P40</f>
        <v>1600</v>
      </c>
      <c r="K29" s="102">
        <f>'Приложение 4'!Q40</f>
        <v>400</v>
      </c>
      <c r="L29" s="101">
        <f>'Приложение 4'!R40</f>
        <v>0</v>
      </c>
      <c r="M29" s="101">
        <f>'Приложение 4'!S40</f>
        <v>0</v>
      </c>
      <c r="N29" s="207" t="s">
        <v>324</v>
      </c>
      <c r="O29" s="209"/>
    </row>
    <row r="30" spans="2:15" ht="157.5" x14ac:dyDescent="0.25">
      <c r="B30" s="19">
        <v>15</v>
      </c>
      <c r="C30" s="19">
        <v>4</v>
      </c>
      <c r="D30" s="27" t="s">
        <v>39</v>
      </c>
      <c r="E30" s="100" t="s">
        <v>342</v>
      </c>
      <c r="F30" s="101" t="s">
        <v>339</v>
      </c>
      <c r="G30" s="102">
        <v>7</v>
      </c>
      <c r="H30" s="102">
        <v>0</v>
      </c>
      <c r="I30" s="102">
        <v>32</v>
      </c>
      <c r="J30" s="102">
        <v>33</v>
      </c>
      <c r="K30" s="101" t="s">
        <v>331</v>
      </c>
      <c r="L30" s="101" t="s">
        <v>331</v>
      </c>
      <c r="M30" s="217" t="s">
        <v>433</v>
      </c>
      <c r="N30" s="71" t="s">
        <v>340</v>
      </c>
      <c r="O30" s="123" t="s">
        <v>343</v>
      </c>
    </row>
    <row r="31" spans="2:15" ht="225.75" customHeight="1" x14ac:dyDescent="0.25">
      <c r="B31" s="19">
        <v>15</v>
      </c>
      <c r="C31" s="19">
        <v>4</v>
      </c>
      <c r="D31" s="27" t="s">
        <v>42</v>
      </c>
      <c r="E31" s="207" t="s">
        <v>344</v>
      </c>
      <c r="F31" s="152" t="s">
        <v>339</v>
      </c>
      <c r="G31" s="152">
        <v>0.1</v>
      </c>
      <c r="H31" s="152">
        <v>0.1</v>
      </c>
      <c r="I31" s="152">
        <v>0.1</v>
      </c>
      <c r="J31" s="152">
        <v>0.1</v>
      </c>
      <c r="K31" s="152" t="s">
        <v>331</v>
      </c>
      <c r="L31" s="152" t="s">
        <v>331</v>
      </c>
      <c r="M31" s="218" t="s">
        <v>433</v>
      </c>
      <c r="N31" s="72" t="s">
        <v>340</v>
      </c>
      <c r="O31" s="123" t="s">
        <v>343</v>
      </c>
    </row>
    <row r="32" spans="2:15" x14ac:dyDescent="0.25">
      <c r="B32" s="19"/>
      <c r="C32" s="19"/>
      <c r="D32" s="20"/>
      <c r="E32" s="328" t="s">
        <v>81</v>
      </c>
      <c r="F32" s="355"/>
      <c r="G32" s="355"/>
      <c r="H32" s="355"/>
      <c r="I32" s="355"/>
      <c r="J32" s="355"/>
      <c r="K32" s="355"/>
      <c r="L32" s="355"/>
      <c r="M32" s="355"/>
      <c r="N32" s="357"/>
      <c r="O32" s="356"/>
    </row>
    <row r="33" spans="2:15" ht="157.5" x14ac:dyDescent="0.25">
      <c r="B33" s="19">
        <v>15</v>
      </c>
      <c r="C33" s="19">
        <v>6</v>
      </c>
      <c r="D33" s="27" t="s">
        <v>36</v>
      </c>
      <c r="E33" s="100" t="s">
        <v>262</v>
      </c>
      <c r="F33" s="101" t="s">
        <v>336</v>
      </c>
      <c r="G33" s="102">
        <f>'Приложение 4'!M49</f>
        <v>2700</v>
      </c>
      <c r="H33" s="102">
        <f>'Приложение 4'!N49</f>
        <v>2700</v>
      </c>
      <c r="I33" s="102">
        <f>'Приложение 4'!O49</f>
        <v>2036.2</v>
      </c>
      <c r="J33" s="102">
        <f>'Приложение 4'!P49</f>
        <v>0</v>
      </c>
      <c r="K33" s="102">
        <f>'Приложение 4'!Q49</f>
        <v>0</v>
      </c>
      <c r="L33" s="102">
        <f>'Приложение 4'!R49</f>
        <v>0</v>
      </c>
      <c r="M33" s="145">
        <f>'Приложение 4'!S49</f>
        <v>0</v>
      </c>
      <c r="N33" s="73" t="s">
        <v>325</v>
      </c>
      <c r="O33" s="219"/>
    </row>
    <row r="34" spans="2:15" ht="105" x14ac:dyDescent="0.25">
      <c r="B34" s="168">
        <v>15</v>
      </c>
      <c r="C34" s="168">
        <v>6</v>
      </c>
      <c r="D34" s="96" t="s">
        <v>39</v>
      </c>
      <c r="E34" s="220" t="s">
        <v>265</v>
      </c>
      <c r="F34" s="101" t="s">
        <v>336</v>
      </c>
      <c r="G34" s="101">
        <f>'Приложение 4'!M50</f>
        <v>43875.8</v>
      </c>
      <c r="H34" s="101">
        <f>'Приложение 4'!N50</f>
        <v>43482.2</v>
      </c>
      <c r="I34" s="102">
        <f>'Приложение 4'!O50</f>
        <v>24989</v>
      </c>
      <c r="J34" s="102">
        <v>27378</v>
      </c>
      <c r="K34" s="102">
        <f>'Приложение 4'!Q50</f>
        <v>42198</v>
      </c>
      <c r="L34" s="102">
        <f>'Приложение 4'!R50</f>
        <v>42186.3</v>
      </c>
      <c r="M34" s="145">
        <f>'Приложение 4'!S50</f>
        <v>0</v>
      </c>
      <c r="N34" s="220" t="s">
        <v>266</v>
      </c>
      <c r="O34" s="221"/>
    </row>
    <row r="35" spans="2:15" ht="25.5" customHeight="1" x14ac:dyDescent="0.25">
      <c r="B35" s="97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</row>
    <row r="36" spans="2:15" s="74" customFormat="1" x14ac:dyDescent="0.25">
      <c r="O36" s="75"/>
    </row>
    <row r="37" spans="2:15" s="74" customFormat="1" x14ac:dyDescent="0.25">
      <c r="O37" s="75"/>
    </row>
    <row r="38" spans="2:15" s="74" customFormat="1" x14ac:dyDescent="0.25">
      <c r="O38" s="75"/>
    </row>
    <row r="39" spans="2:15" s="74" customFormat="1" x14ac:dyDescent="0.25">
      <c r="O39" s="75"/>
    </row>
    <row r="40" spans="2:15" s="74" customFormat="1" x14ac:dyDescent="0.25">
      <c r="O40" s="75"/>
    </row>
    <row r="41" spans="2:15" s="74" customFormat="1" x14ac:dyDescent="0.25">
      <c r="O41" s="75"/>
    </row>
    <row r="42" spans="2:15" s="74" customFormat="1" x14ac:dyDescent="0.25">
      <c r="O42" s="75"/>
    </row>
    <row r="43" spans="2:15" s="74" customFormat="1" x14ac:dyDescent="0.25">
      <c r="O43" s="75"/>
    </row>
    <row r="44" spans="2:15" s="74" customFormat="1" x14ac:dyDescent="0.25">
      <c r="O44" s="75"/>
    </row>
    <row r="45" spans="2:15" s="74" customFormat="1" x14ac:dyDescent="0.25">
      <c r="O45" s="75"/>
    </row>
    <row r="46" spans="2:15" s="74" customFormat="1" x14ac:dyDescent="0.25">
      <c r="O46" s="75"/>
    </row>
    <row r="47" spans="2:15" s="74" customFormat="1" x14ac:dyDescent="0.25">
      <c r="O47" s="75"/>
    </row>
    <row r="48" spans="2:15" s="74" customFormat="1" x14ac:dyDescent="0.25">
      <c r="O48" s="75"/>
    </row>
    <row r="49" spans="15:15" s="74" customFormat="1" x14ac:dyDescent="0.25">
      <c r="O49" s="75"/>
    </row>
    <row r="50" spans="15:15" s="74" customFormat="1" x14ac:dyDescent="0.25">
      <c r="O50" s="75"/>
    </row>
    <row r="51" spans="15:15" s="74" customFormat="1" x14ac:dyDescent="0.25">
      <c r="O51" s="75"/>
    </row>
    <row r="52" spans="15:15" s="74" customFormat="1" x14ac:dyDescent="0.25">
      <c r="O52" s="75"/>
    </row>
  </sheetData>
  <mergeCells count="15">
    <mergeCell ref="B11:C12"/>
    <mergeCell ref="D11:D13"/>
    <mergeCell ref="E11:E13"/>
    <mergeCell ref="F11:F13"/>
    <mergeCell ref="E5:N5"/>
    <mergeCell ref="E10:J10"/>
    <mergeCell ref="E8:O8"/>
    <mergeCell ref="E9:O9"/>
    <mergeCell ref="E28:O28"/>
    <mergeCell ref="E32:O32"/>
    <mergeCell ref="O11:O13"/>
    <mergeCell ref="E14:O14"/>
    <mergeCell ref="E25:O25"/>
    <mergeCell ref="N11:N13"/>
    <mergeCell ref="G11:M12"/>
  </mergeCells>
  <pageMargins left="0.7" right="0.7" top="0.75" bottom="0.75" header="0.3" footer="0.3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7"/>
  <sheetViews>
    <sheetView view="pageBreakPreview" zoomScale="80" zoomScaleNormal="100" zoomScaleSheetLayoutView="80" workbookViewId="0">
      <selection activeCell="U5" sqref="A1:XFD1048576"/>
    </sheetView>
  </sheetViews>
  <sheetFormatPr defaultRowHeight="15" x14ac:dyDescent="0.25"/>
  <cols>
    <col min="1" max="1" width="9.140625" style="86"/>
    <col min="2" max="2" width="6.28515625" style="86" customWidth="1"/>
    <col min="3" max="3" width="6.85546875" style="86" customWidth="1"/>
    <col min="4" max="4" width="6.85546875" style="250" customWidth="1"/>
    <col min="5" max="5" width="7.28515625" style="86" customWidth="1"/>
    <col min="6" max="6" width="33.42578125" style="86" customWidth="1"/>
    <col min="7" max="7" width="24.85546875" style="86" customWidth="1"/>
    <col min="8" max="8" width="7.5703125" style="251" customWidth="1"/>
    <col min="9" max="10" width="5.7109375" style="252" customWidth="1"/>
    <col min="11" max="11" width="14.42578125" style="251" bestFit="1" customWidth="1"/>
    <col min="12" max="12" width="7" style="251" customWidth="1"/>
    <col min="13" max="13" width="11.85546875" style="86" bestFit="1" customWidth="1"/>
    <col min="14" max="14" width="13.85546875" style="86" customWidth="1"/>
    <col min="15" max="15" width="11" style="86" customWidth="1"/>
    <col min="16" max="16" width="10.5703125" style="86" customWidth="1"/>
    <col min="17" max="17" width="11" style="86" customWidth="1"/>
    <col min="18" max="19" width="11.140625" style="86" customWidth="1"/>
    <col min="20" max="16384" width="9.140625" style="86"/>
  </cols>
  <sheetData>
    <row r="1" spans="2:19" ht="15.75" x14ac:dyDescent="0.25">
      <c r="B1" s="222"/>
      <c r="C1" s="222"/>
      <c r="D1" s="223"/>
      <c r="E1" s="222"/>
      <c r="F1" s="135"/>
      <c r="G1" s="135"/>
      <c r="H1" s="194"/>
      <c r="I1" s="224"/>
      <c r="J1" s="224"/>
      <c r="K1" s="194"/>
      <c r="L1" s="194"/>
      <c r="M1" s="193"/>
      <c r="N1" s="384" t="s">
        <v>480</v>
      </c>
      <c r="O1" s="385"/>
      <c r="P1" s="385"/>
      <c r="Q1" s="385"/>
      <c r="R1" s="385"/>
      <c r="S1" s="386"/>
    </row>
    <row r="2" spans="2:19" ht="47.25" customHeight="1" x14ac:dyDescent="0.25">
      <c r="B2" s="222"/>
      <c r="C2" s="222"/>
      <c r="D2" s="223"/>
      <c r="E2" s="222"/>
      <c r="F2" s="135"/>
      <c r="G2" s="135"/>
      <c r="H2" s="194"/>
      <c r="I2" s="224"/>
      <c r="J2" s="224"/>
      <c r="K2" s="194"/>
      <c r="L2" s="194"/>
      <c r="M2" s="193"/>
      <c r="N2" s="386"/>
      <c r="O2" s="386"/>
      <c r="P2" s="386"/>
      <c r="Q2" s="386"/>
      <c r="R2" s="386"/>
      <c r="S2" s="386"/>
    </row>
    <row r="3" spans="2:19" ht="17.25" customHeight="1" x14ac:dyDescent="0.25">
      <c r="B3" s="222"/>
      <c r="C3" s="222"/>
      <c r="D3" s="223"/>
      <c r="E3" s="222"/>
      <c r="F3" s="135"/>
      <c r="G3" s="135"/>
      <c r="H3" s="194"/>
      <c r="I3" s="224"/>
      <c r="J3" s="224"/>
      <c r="K3" s="194"/>
      <c r="L3" s="194"/>
      <c r="M3" s="193"/>
      <c r="N3" s="225"/>
      <c r="O3" s="225"/>
      <c r="P3" s="225"/>
      <c r="Q3" s="225"/>
      <c r="R3" s="225"/>
      <c r="S3" s="225"/>
    </row>
    <row r="4" spans="2:19" ht="81.75" customHeight="1" x14ac:dyDescent="0.25">
      <c r="B4" s="222"/>
      <c r="C4" s="222"/>
      <c r="D4" s="223"/>
      <c r="E4" s="222"/>
      <c r="F4" s="135"/>
      <c r="G4" s="135"/>
      <c r="H4" s="194"/>
      <c r="I4" s="224"/>
      <c r="J4" s="224"/>
      <c r="K4" s="194"/>
      <c r="L4" s="194"/>
      <c r="M4" s="193"/>
      <c r="N4" s="388" t="s">
        <v>468</v>
      </c>
      <c r="O4" s="388"/>
      <c r="P4" s="388"/>
      <c r="Q4" s="388"/>
      <c r="R4" s="388"/>
      <c r="S4" s="388"/>
    </row>
    <row r="5" spans="2:19" ht="47.25" customHeight="1" x14ac:dyDescent="0.25">
      <c r="B5" s="222"/>
      <c r="C5" s="376" t="s">
        <v>414</v>
      </c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226"/>
      <c r="S5" s="226"/>
    </row>
    <row r="6" spans="2:19" ht="44.25" customHeight="1" x14ac:dyDescent="0.25">
      <c r="B6" s="193"/>
      <c r="C6" s="193"/>
      <c r="D6" s="227"/>
      <c r="E6" s="193"/>
      <c r="F6" s="226"/>
      <c r="G6" s="226"/>
      <c r="H6" s="194"/>
      <c r="I6" s="224"/>
      <c r="J6" s="224"/>
      <c r="K6" s="194"/>
      <c r="L6" s="194"/>
      <c r="M6" s="193"/>
      <c r="N6" s="226"/>
      <c r="O6" s="226"/>
      <c r="P6" s="226"/>
      <c r="Q6" s="391" t="s">
        <v>368</v>
      </c>
      <c r="R6" s="392"/>
      <c r="S6" s="228"/>
    </row>
    <row r="7" spans="2:19" x14ac:dyDescent="0.25">
      <c r="B7" s="328" t="s">
        <v>0</v>
      </c>
      <c r="C7" s="329"/>
      <c r="D7" s="378"/>
      <c r="E7" s="387"/>
      <c r="F7" s="335" t="s">
        <v>345</v>
      </c>
      <c r="G7" s="335" t="s">
        <v>346</v>
      </c>
      <c r="H7" s="328" t="s">
        <v>347</v>
      </c>
      <c r="I7" s="378"/>
      <c r="J7" s="378"/>
      <c r="K7" s="378"/>
      <c r="L7" s="378"/>
      <c r="M7" s="328" t="s">
        <v>348</v>
      </c>
      <c r="N7" s="378"/>
      <c r="O7" s="378"/>
      <c r="P7" s="378"/>
      <c r="Q7" s="378"/>
      <c r="R7" s="378"/>
      <c r="S7" s="379"/>
    </row>
    <row r="8" spans="2:19" ht="25.5" customHeight="1" x14ac:dyDescent="0.25">
      <c r="B8" s="299"/>
      <c r="C8" s="388"/>
      <c r="D8" s="389"/>
      <c r="E8" s="390"/>
      <c r="F8" s="335"/>
      <c r="G8" s="335"/>
      <c r="H8" s="380"/>
      <c r="I8" s="381"/>
      <c r="J8" s="381"/>
      <c r="K8" s="381"/>
      <c r="L8" s="381"/>
      <c r="M8" s="380"/>
      <c r="N8" s="381"/>
      <c r="O8" s="381"/>
      <c r="P8" s="381"/>
      <c r="Q8" s="381"/>
      <c r="R8" s="381"/>
      <c r="S8" s="382"/>
    </row>
    <row r="9" spans="2:19" ht="31.5" x14ac:dyDescent="0.25">
      <c r="B9" s="5" t="s">
        <v>8</v>
      </c>
      <c r="C9" s="5" t="s">
        <v>9</v>
      </c>
      <c r="D9" s="229" t="s">
        <v>128</v>
      </c>
      <c r="E9" s="5" t="s">
        <v>129</v>
      </c>
      <c r="F9" s="335"/>
      <c r="G9" s="335"/>
      <c r="H9" s="8" t="s">
        <v>349</v>
      </c>
      <c r="I9" s="9" t="s">
        <v>350</v>
      </c>
      <c r="J9" s="9" t="s">
        <v>351</v>
      </c>
      <c r="K9" s="8" t="s">
        <v>352</v>
      </c>
      <c r="L9" s="8" t="s">
        <v>353</v>
      </c>
      <c r="M9" s="76" t="s">
        <v>16</v>
      </c>
      <c r="N9" s="76" t="s">
        <v>17</v>
      </c>
      <c r="O9" s="76" t="s">
        <v>18</v>
      </c>
      <c r="P9" s="76" t="s">
        <v>19</v>
      </c>
      <c r="Q9" s="76" t="s">
        <v>20</v>
      </c>
      <c r="R9" s="107" t="s">
        <v>21</v>
      </c>
      <c r="S9" s="5" t="s">
        <v>419</v>
      </c>
    </row>
    <row r="10" spans="2:19" ht="24.75" customHeight="1" x14ac:dyDescent="0.25">
      <c r="B10" s="292">
        <v>15</v>
      </c>
      <c r="C10" s="332"/>
      <c r="D10" s="401"/>
      <c r="E10" s="332"/>
      <c r="F10" s="397" t="s">
        <v>354</v>
      </c>
      <c r="G10" s="7" t="s">
        <v>355</v>
      </c>
      <c r="H10" s="8"/>
      <c r="I10" s="9"/>
      <c r="J10" s="9"/>
      <c r="K10" s="8" t="s">
        <v>365</v>
      </c>
      <c r="L10" s="186"/>
      <c r="M10" s="230">
        <f>SUM(M11:M14)</f>
        <v>110925.3</v>
      </c>
      <c r="N10" s="230">
        <f t="shared" ref="N10:S10" si="0">SUM(N11:N14)</f>
        <v>417379.30000000005</v>
      </c>
      <c r="O10" s="230">
        <f t="shared" si="0"/>
        <v>225918.30000000005</v>
      </c>
      <c r="P10" s="230">
        <f t="shared" si="0"/>
        <v>215327.55</v>
      </c>
      <c r="Q10" s="230">
        <f t="shared" si="0"/>
        <v>167253.90000000002</v>
      </c>
      <c r="R10" s="230">
        <f t="shared" si="0"/>
        <v>131785</v>
      </c>
      <c r="S10" s="230">
        <f t="shared" si="0"/>
        <v>122428.3</v>
      </c>
    </row>
    <row r="11" spans="2:19" ht="15.75" customHeight="1" x14ac:dyDescent="0.25">
      <c r="B11" s="393"/>
      <c r="C11" s="395"/>
      <c r="D11" s="402"/>
      <c r="E11" s="395"/>
      <c r="F11" s="398"/>
      <c r="G11" s="317" t="s">
        <v>136</v>
      </c>
      <c r="H11" s="292" t="s">
        <v>356</v>
      </c>
      <c r="I11" s="158" t="s">
        <v>145</v>
      </c>
      <c r="J11" s="158" t="s">
        <v>98</v>
      </c>
      <c r="K11" s="292" t="s">
        <v>365</v>
      </c>
      <c r="L11" s="284"/>
      <c r="M11" s="231">
        <f t="shared" ref="M11:S11" si="1">M21+M22+M23+M24+M25+M26+M28+M29+M30+M31+M32+M46</f>
        <v>55835.8</v>
      </c>
      <c r="N11" s="231">
        <f t="shared" si="1"/>
        <v>367067.9</v>
      </c>
      <c r="O11" s="231">
        <f t="shared" si="1"/>
        <v>175682.40000000002</v>
      </c>
      <c r="P11" s="231">
        <f t="shared" si="1"/>
        <v>178500.55</v>
      </c>
      <c r="Q11" s="231">
        <f t="shared" si="1"/>
        <v>134838.70000000001</v>
      </c>
      <c r="R11" s="231">
        <f t="shared" si="1"/>
        <v>98632.6</v>
      </c>
      <c r="S11" s="231">
        <f t="shared" si="1"/>
        <v>96000</v>
      </c>
    </row>
    <row r="12" spans="2:19" ht="15.75" x14ac:dyDescent="0.25">
      <c r="B12" s="394"/>
      <c r="C12" s="396"/>
      <c r="D12" s="396"/>
      <c r="E12" s="396"/>
      <c r="F12" s="399"/>
      <c r="G12" s="400"/>
      <c r="H12" s="285"/>
      <c r="I12" s="146" t="s">
        <v>59</v>
      </c>
      <c r="J12" s="146" t="s">
        <v>170</v>
      </c>
      <c r="K12" s="285"/>
      <c r="L12" s="285"/>
      <c r="M12" s="232">
        <f>M36+M37</f>
        <v>21000</v>
      </c>
      <c r="N12" s="232">
        <f t="shared" ref="N12:S12" si="2">N36+N37</f>
        <v>14069</v>
      </c>
      <c r="O12" s="232">
        <f t="shared" si="2"/>
        <v>12735.1</v>
      </c>
      <c r="P12" s="232">
        <f t="shared" si="2"/>
        <v>8370</v>
      </c>
      <c r="Q12" s="232">
        <f t="shared" si="2"/>
        <v>4185</v>
      </c>
      <c r="R12" s="232">
        <f t="shared" si="2"/>
        <v>4185</v>
      </c>
      <c r="S12" s="232">
        <f t="shared" si="2"/>
        <v>0</v>
      </c>
    </row>
    <row r="13" spans="2:19" ht="15.75" x14ac:dyDescent="0.25">
      <c r="B13" s="394"/>
      <c r="C13" s="396"/>
      <c r="D13" s="396"/>
      <c r="E13" s="396"/>
      <c r="F13" s="399"/>
      <c r="G13" s="400"/>
      <c r="H13" s="285"/>
      <c r="I13" s="146" t="s">
        <v>143</v>
      </c>
      <c r="J13" s="146" t="s">
        <v>102</v>
      </c>
      <c r="K13" s="285"/>
      <c r="L13" s="285"/>
      <c r="M13" s="232">
        <f>M40</f>
        <v>0</v>
      </c>
      <c r="N13" s="232">
        <f t="shared" ref="N13:S13" si="3">N40</f>
        <v>1600</v>
      </c>
      <c r="O13" s="232">
        <f t="shared" si="3"/>
        <v>0</v>
      </c>
      <c r="P13" s="232">
        <f t="shared" si="3"/>
        <v>1600</v>
      </c>
      <c r="Q13" s="232">
        <f t="shared" si="3"/>
        <v>400</v>
      </c>
      <c r="R13" s="232">
        <f t="shared" si="3"/>
        <v>0</v>
      </c>
      <c r="S13" s="232">
        <f t="shared" si="3"/>
        <v>0</v>
      </c>
    </row>
    <row r="14" spans="2:19" ht="15.75" x14ac:dyDescent="0.25">
      <c r="B14" s="394"/>
      <c r="C14" s="396"/>
      <c r="D14" s="396"/>
      <c r="E14" s="396"/>
      <c r="F14" s="399"/>
      <c r="G14" s="400"/>
      <c r="H14" s="285"/>
      <c r="I14" s="78" t="s">
        <v>145</v>
      </c>
      <c r="J14" s="146" t="s">
        <v>141</v>
      </c>
      <c r="K14" s="286"/>
      <c r="L14" s="286"/>
      <c r="M14" s="233">
        <f>M43</f>
        <v>34089.5</v>
      </c>
      <c r="N14" s="233">
        <f t="shared" ref="N14:S14" si="4">N43</f>
        <v>34642.400000000001</v>
      </c>
      <c r="O14" s="233">
        <f t="shared" si="4"/>
        <v>37500.800000000003</v>
      </c>
      <c r="P14" s="233">
        <f t="shared" si="4"/>
        <v>26857</v>
      </c>
      <c r="Q14" s="233">
        <f t="shared" si="4"/>
        <v>27830.2</v>
      </c>
      <c r="R14" s="233">
        <f t="shared" si="4"/>
        <v>28967.4</v>
      </c>
      <c r="S14" s="233">
        <f t="shared" si="4"/>
        <v>26428.3</v>
      </c>
    </row>
    <row r="15" spans="2:19" ht="9" customHeight="1" x14ac:dyDescent="0.25">
      <c r="B15" s="311">
        <v>15</v>
      </c>
      <c r="C15" s="311">
        <v>1</v>
      </c>
      <c r="D15" s="342"/>
      <c r="E15" s="314"/>
      <c r="F15" s="317" t="s">
        <v>357</v>
      </c>
      <c r="G15" s="317" t="s">
        <v>355</v>
      </c>
      <c r="H15" s="292"/>
      <c r="I15" s="295"/>
      <c r="J15" s="295"/>
      <c r="K15" s="295" t="s">
        <v>416</v>
      </c>
      <c r="L15" s="295"/>
      <c r="M15" s="290">
        <f t="shared" ref="M15:R15" si="5">M19</f>
        <v>9260</v>
      </c>
      <c r="N15" s="290">
        <f t="shared" si="5"/>
        <v>320885.7</v>
      </c>
      <c r="O15" s="290">
        <f t="shared" si="5"/>
        <v>148657.20000000001</v>
      </c>
      <c r="P15" s="290">
        <f>P19</f>
        <v>151122.55000000002</v>
      </c>
      <c r="Q15" s="290">
        <f t="shared" si="5"/>
        <v>92640.7</v>
      </c>
      <c r="R15" s="309">
        <f t="shared" si="5"/>
        <v>56446.3</v>
      </c>
      <c r="S15" s="284">
        <f>S19</f>
        <v>96000</v>
      </c>
    </row>
    <row r="16" spans="2:19" ht="9.75" customHeight="1" x14ac:dyDescent="0.25">
      <c r="B16" s="312"/>
      <c r="C16" s="312"/>
      <c r="D16" s="405"/>
      <c r="E16" s="315"/>
      <c r="F16" s="318"/>
      <c r="G16" s="318"/>
      <c r="H16" s="383"/>
      <c r="I16" s="347"/>
      <c r="J16" s="347"/>
      <c r="K16" s="293"/>
      <c r="L16" s="293"/>
      <c r="M16" s="290"/>
      <c r="N16" s="290"/>
      <c r="O16" s="290"/>
      <c r="P16" s="290"/>
      <c r="Q16" s="290"/>
      <c r="R16" s="309"/>
      <c r="S16" s="286"/>
    </row>
    <row r="17" spans="2:19" ht="6.75" hidden="1" customHeight="1" x14ac:dyDescent="0.25">
      <c r="B17" s="312"/>
      <c r="C17" s="312"/>
      <c r="D17" s="405"/>
      <c r="E17" s="315"/>
      <c r="F17" s="318"/>
      <c r="G17" s="318"/>
      <c r="H17" s="165"/>
      <c r="I17" s="347"/>
      <c r="J17" s="347"/>
      <c r="K17" s="293"/>
      <c r="L17" s="293"/>
      <c r="M17" s="290"/>
      <c r="N17" s="290"/>
      <c r="O17" s="290"/>
      <c r="P17" s="290"/>
      <c r="Q17" s="290"/>
      <c r="R17" s="309"/>
      <c r="S17" s="16"/>
    </row>
    <row r="18" spans="2:19" ht="15" hidden="1" customHeight="1" x14ac:dyDescent="0.25">
      <c r="B18" s="312"/>
      <c r="C18" s="312"/>
      <c r="D18" s="405"/>
      <c r="E18" s="315"/>
      <c r="F18" s="318"/>
      <c r="G18" s="319"/>
      <c r="H18" s="165"/>
      <c r="I18" s="348"/>
      <c r="J18" s="348"/>
      <c r="K18" s="294"/>
      <c r="L18" s="294"/>
      <c r="M18" s="291"/>
      <c r="N18" s="291"/>
      <c r="O18" s="291"/>
      <c r="P18" s="291"/>
      <c r="Q18" s="291"/>
      <c r="R18" s="310"/>
      <c r="S18" s="16"/>
    </row>
    <row r="19" spans="2:19" ht="63" x14ac:dyDescent="0.25">
      <c r="B19" s="404"/>
      <c r="C19" s="404"/>
      <c r="D19" s="406"/>
      <c r="E19" s="373"/>
      <c r="F19" s="374"/>
      <c r="G19" s="162" t="s">
        <v>136</v>
      </c>
      <c r="H19" s="234" t="s">
        <v>356</v>
      </c>
      <c r="I19" s="9"/>
      <c r="J19" s="9"/>
      <c r="K19" s="9" t="s">
        <v>416</v>
      </c>
      <c r="L19" s="8"/>
      <c r="M19" s="17">
        <f t="shared" ref="M19:S19" si="6">M20+M27</f>
        <v>9260</v>
      </c>
      <c r="N19" s="17">
        <f t="shared" si="6"/>
        <v>320885.7</v>
      </c>
      <c r="O19" s="17">
        <f t="shared" si="6"/>
        <v>148657.20000000001</v>
      </c>
      <c r="P19" s="17">
        <f t="shared" si="6"/>
        <v>151122.55000000002</v>
      </c>
      <c r="Q19" s="17">
        <f t="shared" si="6"/>
        <v>92640.7</v>
      </c>
      <c r="R19" s="147">
        <f t="shared" si="6"/>
        <v>56446.3</v>
      </c>
      <c r="S19" s="147">
        <f t="shared" si="6"/>
        <v>96000</v>
      </c>
    </row>
    <row r="20" spans="2:19" ht="78.75" x14ac:dyDescent="0.25">
      <c r="B20" s="6">
        <v>15</v>
      </c>
      <c r="C20" s="6">
        <v>1</v>
      </c>
      <c r="D20" s="12" t="s">
        <v>145</v>
      </c>
      <c r="E20" s="12"/>
      <c r="F20" s="7" t="s">
        <v>146</v>
      </c>
      <c r="G20" s="162" t="s">
        <v>136</v>
      </c>
      <c r="H20" s="8" t="s">
        <v>358</v>
      </c>
      <c r="I20" s="9" t="s">
        <v>145</v>
      </c>
      <c r="J20" s="9">
        <v>12</v>
      </c>
      <c r="K20" s="8" t="s">
        <v>359</v>
      </c>
      <c r="L20" s="13">
        <v>810</v>
      </c>
      <c r="M20" s="16">
        <f>M21+M22+M23+M25+M26</f>
        <v>1000</v>
      </c>
      <c r="N20" s="17">
        <f>N21+N22+N23+N25+N26</f>
        <v>885.7</v>
      </c>
      <c r="O20" s="17">
        <f>O21+O22+O23+O24+O25+O26</f>
        <v>86337.200000000012</v>
      </c>
      <c r="P20" s="17">
        <f>P21+P22+P23+P25+P26</f>
        <v>6527.4</v>
      </c>
      <c r="Q20" s="17">
        <f>Q21+Q22+Q23+Q24+Q25+Q26</f>
        <v>77486.3</v>
      </c>
      <c r="R20" s="147">
        <f>R21+R22+R23+R25+R26</f>
        <v>51446.3</v>
      </c>
      <c r="S20" s="147">
        <f>S21+S22+S23+S25+S26</f>
        <v>86000</v>
      </c>
    </row>
    <row r="21" spans="2:19" ht="66.75" customHeight="1" x14ac:dyDescent="0.25">
      <c r="B21" s="6">
        <v>15</v>
      </c>
      <c r="C21" s="6">
        <v>1</v>
      </c>
      <c r="D21" s="12" t="s">
        <v>145</v>
      </c>
      <c r="E21" s="12" t="s">
        <v>45</v>
      </c>
      <c r="F21" s="7" t="s">
        <v>326</v>
      </c>
      <c r="G21" s="162" t="s">
        <v>136</v>
      </c>
      <c r="H21" s="8" t="s">
        <v>358</v>
      </c>
      <c r="I21" s="9" t="s">
        <v>145</v>
      </c>
      <c r="J21" s="9" t="s">
        <v>98</v>
      </c>
      <c r="K21" s="8" t="s">
        <v>359</v>
      </c>
      <c r="L21" s="13">
        <v>810</v>
      </c>
      <c r="M21" s="16">
        <v>1000</v>
      </c>
      <c r="N21" s="11">
        <v>885.7</v>
      </c>
      <c r="O21" s="11">
        <v>0</v>
      </c>
      <c r="P21" s="11">
        <v>1300</v>
      </c>
      <c r="Q21" s="11">
        <v>1300</v>
      </c>
      <c r="R21" s="110">
        <v>1300</v>
      </c>
      <c r="S21" s="11">
        <v>0</v>
      </c>
    </row>
    <row r="22" spans="2:19" ht="146.25" customHeight="1" x14ac:dyDescent="0.25">
      <c r="B22" s="235">
        <v>15</v>
      </c>
      <c r="C22" s="235">
        <v>1</v>
      </c>
      <c r="D22" s="236" t="s">
        <v>145</v>
      </c>
      <c r="E22" s="235">
        <v>5</v>
      </c>
      <c r="F22" s="151" t="s">
        <v>469</v>
      </c>
      <c r="G22" s="162" t="s">
        <v>136</v>
      </c>
      <c r="H22" s="8">
        <v>842</v>
      </c>
      <c r="I22" s="9" t="s">
        <v>145</v>
      </c>
      <c r="J22" s="9" t="s">
        <v>98</v>
      </c>
      <c r="K22" s="8" t="s">
        <v>369</v>
      </c>
      <c r="L22" s="8">
        <v>811</v>
      </c>
      <c r="M22" s="16">
        <v>0</v>
      </c>
      <c r="N22" s="17">
        <v>0</v>
      </c>
      <c r="O22" s="17">
        <v>569.5</v>
      </c>
      <c r="P22" s="17">
        <v>5227.3999999999996</v>
      </c>
      <c r="Q22" s="17">
        <v>7561.3</v>
      </c>
      <c r="R22" s="147">
        <v>7561.3</v>
      </c>
      <c r="S22" s="17">
        <v>10000</v>
      </c>
    </row>
    <row r="23" spans="2:19" ht="31.5" customHeight="1" x14ac:dyDescent="0.25">
      <c r="B23" s="311">
        <v>15</v>
      </c>
      <c r="C23" s="311">
        <v>1</v>
      </c>
      <c r="D23" s="342" t="s">
        <v>145</v>
      </c>
      <c r="E23" s="342" t="s">
        <v>56</v>
      </c>
      <c r="F23" s="317" t="s">
        <v>370</v>
      </c>
      <c r="G23" s="317" t="s">
        <v>136</v>
      </c>
      <c r="H23" s="292">
        <v>842</v>
      </c>
      <c r="I23" s="295" t="s">
        <v>145</v>
      </c>
      <c r="J23" s="295" t="s">
        <v>98</v>
      </c>
      <c r="K23" s="8" t="s">
        <v>371</v>
      </c>
      <c r="L23" s="8">
        <v>810</v>
      </c>
      <c r="M23" s="16">
        <v>0</v>
      </c>
      <c r="N23" s="17">
        <v>0</v>
      </c>
      <c r="O23" s="17">
        <v>2500</v>
      </c>
      <c r="P23" s="17">
        <v>0</v>
      </c>
      <c r="Q23" s="17">
        <v>6840</v>
      </c>
      <c r="R23" s="147">
        <v>4425</v>
      </c>
      <c r="S23" s="17">
        <v>5000</v>
      </c>
    </row>
    <row r="24" spans="2:19" ht="95.25" customHeight="1" x14ac:dyDescent="0.25">
      <c r="B24" s="341"/>
      <c r="C24" s="341"/>
      <c r="D24" s="341"/>
      <c r="E24" s="341"/>
      <c r="F24" s="403"/>
      <c r="G24" s="403"/>
      <c r="H24" s="286"/>
      <c r="I24" s="286"/>
      <c r="J24" s="286"/>
      <c r="K24" s="237">
        <v>1510407051</v>
      </c>
      <c r="L24" s="237"/>
      <c r="M24" s="237"/>
      <c r="N24" s="237"/>
      <c r="O24" s="237">
        <v>5598.4</v>
      </c>
      <c r="P24" s="237"/>
      <c r="Q24" s="237"/>
      <c r="R24" s="238"/>
      <c r="S24" s="237"/>
    </row>
    <row r="25" spans="2:19" ht="129.75" customHeight="1" x14ac:dyDescent="0.25">
      <c r="B25" s="6">
        <v>15</v>
      </c>
      <c r="C25" s="6">
        <v>1</v>
      </c>
      <c r="D25" s="12" t="s">
        <v>145</v>
      </c>
      <c r="E25" s="12" t="s">
        <v>57</v>
      </c>
      <c r="F25" s="7" t="s">
        <v>372</v>
      </c>
      <c r="G25" s="162" t="s">
        <v>136</v>
      </c>
      <c r="H25" s="8">
        <v>842</v>
      </c>
      <c r="I25" s="9" t="s">
        <v>145</v>
      </c>
      <c r="J25" s="9" t="s">
        <v>98</v>
      </c>
      <c r="K25" s="8" t="s">
        <v>371</v>
      </c>
      <c r="L25" s="8">
        <v>810</v>
      </c>
      <c r="M25" s="16">
        <v>0</v>
      </c>
      <c r="N25" s="17">
        <v>0</v>
      </c>
      <c r="O25" s="17">
        <v>37669.300000000003</v>
      </c>
      <c r="P25" s="17">
        <v>0</v>
      </c>
      <c r="Q25" s="17">
        <v>14535</v>
      </c>
      <c r="R25" s="147">
        <v>10110</v>
      </c>
      <c r="S25" s="17">
        <v>30000</v>
      </c>
    </row>
    <row r="26" spans="2:19" ht="67.5" customHeight="1" x14ac:dyDescent="0.25">
      <c r="B26" s="6">
        <v>15</v>
      </c>
      <c r="C26" s="6">
        <v>1</v>
      </c>
      <c r="D26" s="12" t="s">
        <v>145</v>
      </c>
      <c r="E26" s="12" t="s">
        <v>59</v>
      </c>
      <c r="F26" s="7" t="s">
        <v>373</v>
      </c>
      <c r="G26" s="162" t="s">
        <v>136</v>
      </c>
      <c r="H26" s="8">
        <v>842</v>
      </c>
      <c r="I26" s="9" t="s">
        <v>145</v>
      </c>
      <c r="J26" s="9" t="s">
        <v>98</v>
      </c>
      <c r="K26" s="8" t="s">
        <v>371</v>
      </c>
      <c r="L26" s="8">
        <v>810</v>
      </c>
      <c r="M26" s="16">
        <v>0</v>
      </c>
      <c r="N26" s="17">
        <v>0</v>
      </c>
      <c r="O26" s="17">
        <v>40000</v>
      </c>
      <c r="P26" s="17">
        <v>0</v>
      </c>
      <c r="Q26" s="17">
        <v>47250</v>
      </c>
      <c r="R26" s="147">
        <v>28050</v>
      </c>
      <c r="S26" s="17">
        <v>41000</v>
      </c>
    </row>
    <row r="27" spans="2:19" ht="84" customHeight="1" x14ac:dyDescent="0.25">
      <c r="B27" s="239">
        <v>15</v>
      </c>
      <c r="C27" s="239">
        <v>1</v>
      </c>
      <c r="D27" s="239">
        <v>12</v>
      </c>
      <c r="E27" s="240"/>
      <c r="F27" s="148" t="s">
        <v>360</v>
      </c>
      <c r="G27" s="162" t="s">
        <v>136</v>
      </c>
      <c r="H27" s="8">
        <v>842</v>
      </c>
      <c r="I27" s="9" t="s">
        <v>145</v>
      </c>
      <c r="J27" s="9" t="s">
        <v>98</v>
      </c>
      <c r="K27" s="8" t="s">
        <v>374</v>
      </c>
      <c r="L27" s="8">
        <v>630</v>
      </c>
      <c r="M27" s="16">
        <f t="shared" ref="M27:S27" si="7">M28+M29+M30</f>
        <v>8260</v>
      </c>
      <c r="N27" s="17">
        <f t="shared" si="7"/>
        <v>320000</v>
      </c>
      <c r="O27" s="17">
        <f t="shared" si="7"/>
        <v>62320</v>
      </c>
      <c r="P27" s="17">
        <f>P28+P29+P30+P31+P32</f>
        <v>144595.15000000002</v>
      </c>
      <c r="Q27" s="17">
        <f>Q28+Q29+Q30+Q31+Q32</f>
        <v>15154.4</v>
      </c>
      <c r="R27" s="147">
        <f t="shared" si="7"/>
        <v>5000</v>
      </c>
      <c r="S27" s="147">
        <f t="shared" si="7"/>
        <v>10000</v>
      </c>
    </row>
    <row r="28" spans="2:19" ht="98.25" customHeight="1" x14ac:dyDescent="0.25">
      <c r="B28" s="239">
        <v>15</v>
      </c>
      <c r="C28" s="239">
        <v>1</v>
      </c>
      <c r="D28" s="239">
        <v>12</v>
      </c>
      <c r="E28" s="239">
        <v>1</v>
      </c>
      <c r="F28" s="148" t="s">
        <v>470</v>
      </c>
      <c r="G28" s="162" t="s">
        <v>136</v>
      </c>
      <c r="H28" s="8">
        <v>842</v>
      </c>
      <c r="I28" s="9" t="s">
        <v>145</v>
      </c>
      <c r="J28" s="9" t="s">
        <v>98</v>
      </c>
      <c r="K28" s="8" t="s">
        <v>375</v>
      </c>
      <c r="L28" s="8">
        <v>632</v>
      </c>
      <c r="M28" s="16">
        <v>8260</v>
      </c>
      <c r="N28" s="17">
        <v>20000</v>
      </c>
      <c r="O28" s="17">
        <v>30000</v>
      </c>
      <c r="P28" s="17">
        <v>0</v>
      </c>
      <c r="Q28" s="17">
        <v>5000</v>
      </c>
      <c r="R28" s="147">
        <v>5000</v>
      </c>
      <c r="S28" s="17">
        <v>10000</v>
      </c>
    </row>
    <row r="29" spans="2:19" ht="82.5" customHeight="1" x14ac:dyDescent="0.25">
      <c r="B29" s="160">
        <v>15</v>
      </c>
      <c r="C29" s="160">
        <v>1</v>
      </c>
      <c r="D29" s="15" t="s">
        <v>98</v>
      </c>
      <c r="E29" s="15" t="s">
        <v>39</v>
      </c>
      <c r="F29" s="7" t="s">
        <v>197</v>
      </c>
      <c r="G29" s="162" t="s">
        <v>136</v>
      </c>
      <c r="H29" s="8">
        <v>842</v>
      </c>
      <c r="I29" s="9" t="s">
        <v>145</v>
      </c>
      <c r="J29" s="9" t="s">
        <v>98</v>
      </c>
      <c r="K29" s="8" t="s">
        <v>471</v>
      </c>
      <c r="L29" s="8">
        <v>632</v>
      </c>
      <c r="M29" s="16">
        <v>0</v>
      </c>
      <c r="N29" s="17">
        <v>300000</v>
      </c>
      <c r="O29" s="17">
        <v>32320</v>
      </c>
      <c r="P29" s="17">
        <v>100000</v>
      </c>
      <c r="Q29" s="17">
        <v>0</v>
      </c>
      <c r="R29" s="147">
        <v>0</v>
      </c>
      <c r="S29" s="17">
        <v>0</v>
      </c>
    </row>
    <row r="30" spans="2:19" ht="142.5" customHeight="1" x14ac:dyDescent="0.25">
      <c r="B30" s="6">
        <v>15</v>
      </c>
      <c r="C30" s="6">
        <v>1</v>
      </c>
      <c r="D30" s="12" t="s">
        <v>98</v>
      </c>
      <c r="E30" s="12" t="s">
        <v>42</v>
      </c>
      <c r="F30" s="7" t="s">
        <v>484</v>
      </c>
      <c r="G30" s="162" t="s">
        <v>136</v>
      </c>
      <c r="H30" s="8">
        <v>842</v>
      </c>
      <c r="I30" s="20" t="s">
        <v>145</v>
      </c>
      <c r="J30" s="105">
        <v>12</v>
      </c>
      <c r="K30" s="8">
        <v>1511200000</v>
      </c>
      <c r="L30" s="8">
        <v>630</v>
      </c>
      <c r="M30" s="241">
        <v>0</v>
      </c>
      <c r="N30" s="241">
        <v>0</v>
      </c>
      <c r="O30" s="241">
        <v>0</v>
      </c>
      <c r="P30" s="241">
        <v>0</v>
      </c>
      <c r="Q30" s="241">
        <v>10154.4</v>
      </c>
      <c r="R30" s="242">
        <v>0</v>
      </c>
      <c r="S30" s="241">
        <v>0</v>
      </c>
    </row>
    <row r="31" spans="2:19" ht="31.5" customHeight="1" x14ac:dyDescent="0.25">
      <c r="B31" s="311">
        <v>15</v>
      </c>
      <c r="C31" s="311">
        <v>1</v>
      </c>
      <c r="D31" s="311">
        <v>12</v>
      </c>
      <c r="E31" s="311">
        <v>4</v>
      </c>
      <c r="F31" s="407" t="s">
        <v>464</v>
      </c>
      <c r="G31" s="407" t="s">
        <v>136</v>
      </c>
      <c r="H31" s="8">
        <v>842</v>
      </c>
      <c r="I31" s="20" t="s">
        <v>145</v>
      </c>
      <c r="J31" s="105">
        <v>12</v>
      </c>
      <c r="K31" s="8" t="s">
        <v>472</v>
      </c>
      <c r="L31" s="8">
        <v>632</v>
      </c>
      <c r="M31" s="241">
        <v>0</v>
      </c>
      <c r="N31" s="241">
        <v>0</v>
      </c>
      <c r="O31" s="241">
        <v>0</v>
      </c>
      <c r="P31" s="241">
        <v>44149.2</v>
      </c>
      <c r="Q31" s="241">
        <v>0</v>
      </c>
      <c r="R31" s="242">
        <v>0</v>
      </c>
      <c r="S31" s="241">
        <v>0</v>
      </c>
    </row>
    <row r="32" spans="2:19" ht="48.75" customHeight="1" x14ac:dyDescent="0.25">
      <c r="B32" s="341"/>
      <c r="C32" s="341"/>
      <c r="D32" s="341"/>
      <c r="E32" s="341"/>
      <c r="F32" s="408"/>
      <c r="G32" s="408"/>
      <c r="H32" s="8">
        <v>842</v>
      </c>
      <c r="I32" s="20" t="s">
        <v>145</v>
      </c>
      <c r="J32" s="105">
        <v>12</v>
      </c>
      <c r="K32" s="8" t="s">
        <v>472</v>
      </c>
      <c r="L32" s="8">
        <v>632</v>
      </c>
      <c r="M32" s="241">
        <v>0</v>
      </c>
      <c r="N32" s="241">
        <v>0</v>
      </c>
      <c r="O32" s="241">
        <v>0</v>
      </c>
      <c r="P32" s="243">
        <v>445.95</v>
      </c>
      <c r="Q32" s="241">
        <v>0</v>
      </c>
      <c r="R32" s="242">
        <v>0</v>
      </c>
      <c r="S32" s="241">
        <v>0</v>
      </c>
    </row>
    <row r="33" spans="2:19" ht="25.5" customHeight="1" x14ac:dyDescent="0.25">
      <c r="B33" s="311">
        <v>15</v>
      </c>
      <c r="C33" s="311">
        <v>2</v>
      </c>
      <c r="D33" s="311"/>
      <c r="E33" s="311"/>
      <c r="F33" s="317" t="s">
        <v>210</v>
      </c>
      <c r="G33" s="7" t="s">
        <v>355</v>
      </c>
      <c r="H33" s="8"/>
      <c r="I33" s="20" t="s">
        <v>59</v>
      </c>
      <c r="J33" s="20" t="s">
        <v>170</v>
      </c>
      <c r="K33" s="8">
        <v>1520000000</v>
      </c>
      <c r="L33" s="8"/>
      <c r="M33" s="241">
        <f t="shared" ref="M33:R34" si="8">M34</f>
        <v>21000</v>
      </c>
      <c r="N33" s="241">
        <f t="shared" si="8"/>
        <v>14069</v>
      </c>
      <c r="O33" s="241">
        <f t="shared" si="8"/>
        <v>12735.1</v>
      </c>
      <c r="P33" s="241">
        <f t="shared" si="8"/>
        <v>8370</v>
      </c>
      <c r="Q33" s="241">
        <f t="shared" si="8"/>
        <v>4185</v>
      </c>
      <c r="R33" s="242">
        <f t="shared" si="8"/>
        <v>4185</v>
      </c>
      <c r="S33" s="241">
        <f>S34</f>
        <v>0</v>
      </c>
    </row>
    <row r="34" spans="2:19" ht="100.5" customHeight="1" x14ac:dyDescent="0.25">
      <c r="B34" s="313"/>
      <c r="C34" s="313"/>
      <c r="D34" s="313"/>
      <c r="E34" s="313"/>
      <c r="F34" s="319"/>
      <c r="G34" s="162" t="s">
        <v>136</v>
      </c>
      <c r="H34" s="16" t="s">
        <v>361</v>
      </c>
      <c r="I34" s="9" t="s">
        <v>59</v>
      </c>
      <c r="J34" s="9" t="s">
        <v>170</v>
      </c>
      <c r="K34" s="8">
        <v>1520000000</v>
      </c>
      <c r="L34" s="16"/>
      <c r="M34" s="241">
        <f t="shared" si="8"/>
        <v>21000</v>
      </c>
      <c r="N34" s="241">
        <f t="shared" si="8"/>
        <v>14069</v>
      </c>
      <c r="O34" s="241">
        <f t="shared" si="8"/>
        <v>12735.1</v>
      </c>
      <c r="P34" s="241">
        <f t="shared" si="8"/>
        <v>8370</v>
      </c>
      <c r="Q34" s="241">
        <f t="shared" si="8"/>
        <v>4185</v>
      </c>
      <c r="R34" s="242">
        <f t="shared" si="8"/>
        <v>4185</v>
      </c>
      <c r="S34" s="241">
        <f>S35</f>
        <v>0</v>
      </c>
    </row>
    <row r="35" spans="2:19" ht="141" customHeight="1" x14ac:dyDescent="0.25">
      <c r="B35" s="6">
        <v>15</v>
      </c>
      <c r="C35" s="6">
        <v>2</v>
      </c>
      <c r="D35" s="12" t="s">
        <v>142</v>
      </c>
      <c r="E35" s="12"/>
      <c r="F35" s="7" t="s">
        <v>214</v>
      </c>
      <c r="G35" s="162" t="s">
        <v>136</v>
      </c>
      <c r="H35" s="23">
        <v>842</v>
      </c>
      <c r="I35" s="9" t="s">
        <v>59</v>
      </c>
      <c r="J35" s="9" t="s">
        <v>170</v>
      </c>
      <c r="K35" s="23">
        <v>1520200000</v>
      </c>
      <c r="L35" s="23">
        <v>810</v>
      </c>
      <c r="M35" s="16">
        <f t="shared" ref="M35:S35" si="9">M36+M37</f>
        <v>21000</v>
      </c>
      <c r="N35" s="17">
        <f t="shared" si="9"/>
        <v>14069</v>
      </c>
      <c r="O35" s="17">
        <f t="shared" si="9"/>
        <v>12735.1</v>
      </c>
      <c r="P35" s="17">
        <f t="shared" si="9"/>
        <v>8370</v>
      </c>
      <c r="Q35" s="17">
        <f t="shared" si="9"/>
        <v>4185</v>
      </c>
      <c r="R35" s="147">
        <f t="shared" si="9"/>
        <v>4185</v>
      </c>
      <c r="S35" s="147">
        <f t="shared" si="9"/>
        <v>0</v>
      </c>
    </row>
    <row r="36" spans="2:19" ht="146.25" customHeight="1" x14ac:dyDescent="0.25">
      <c r="B36" s="19">
        <v>15</v>
      </c>
      <c r="C36" s="19">
        <v>2</v>
      </c>
      <c r="D36" s="20" t="s">
        <v>142</v>
      </c>
      <c r="E36" s="20" t="s">
        <v>39</v>
      </c>
      <c r="F36" s="7" t="s">
        <v>376</v>
      </c>
      <c r="G36" s="162" t="s">
        <v>136</v>
      </c>
      <c r="H36" s="8">
        <v>842</v>
      </c>
      <c r="I36" s="20" t="s">
        <v>59</v>
      </c>
      <c r="J36" s="20" t="s">
        <v>170</v>
      </c>
      <c r="K36" s="8">
        <v>1520208060</v>
      </c>
      <c r="L36" s="8">
        <v>810</v>
      </c>
      <c r="M36" s="241">
        <v>10500</v>
      </c>
      <c r="N36" s="241">
        <v>2007.5</v>
      </c>
      <c r="O36" s="241">
        <v>0</v>
      </c>
      <c r="P36" s="241">
        <v>0</v>
      </c>
      <c r="Q36" s="241">
        <v>0</v>
      </c>
      <c r="R36" s="242">
        <v>0</v>
      </c>
      <c r="S36" s="241">
        <v>0</v>
      </c>
    </row>
    <row r="37" spans="2:19" ht="273" customHeight="1" x14ac:dyDescent="0.25">
      <c r="B37" s="168">
        <v>15</v>
      </c>
      <c r="C37" s="168">
        <v>2</v>
      </c>
      <c r="D37" s="169" t="s">
        <v>142</v>
      </c>
      <c r="E37" s="168">
        <v>3</v>
      </c>
      <c r="F37" s="170" t="s">
        <v>479</v>
      </c>
      <c r="G37" s="162" t="s">
        <v>136</v>
      </c>
      <c r="H37" s="23">
        <v>842</v>
      </c>
      <c r="I37" s="9" t="s">
        <v>59</v>
      </c>
      <c r="J37" s="9" t="s">
        <v>170</v>
      </c>
      <c r="K37" s="23">
        <v>1520208050</v>
      </c>
      <c r="L37" s="23">
        <v>810</v>
      </c>
      <c r="M37" s="16">
        <v>10500</v>
      </c>
      <c r="N37" s="17">
        <v>12061.5</v>
      </c>
      <c r="O37" s="17">
        <v>12735.1</v>
      </c>
      <c r="P37" s="17">
        <v>8370</v>
      </c>
      <c r="Q37" s="17">
        <v>4185</v>
      </c>
      <c r="R37" s="147">
        <v>4185</v>
      </c>
      <c r="S37" s="12" t="s">
        <v>438</v>
      </c>
    </row>
    <row r="38" spans="2:19" ht="19.5" customHeight="1" x14ac:dyDescent="0.25">
      <c r="B38" s="372">
        <v>15</v>
      </c>
      <c r="C38" s="372">
        <v>3</v>
      </c>
      <c r="D38" s="372"/>
      <c r="E38" s="372"/>
      <c r="F38" s="317" t="s">
        <v>222</v>
      </c>
      <c r="G38" s="162" t="s">
        <v>355</v>
      </c>
      <c r="H38" s="16"/>
      <c r="I38" s="9"/>
      <c r="J38" s="9"/>
      <c r="K38" s="16"/>
      <c r="L38" s="16"/>
      <c r="M38" s="16">
        <v>0</v>
      </c>
      <c r="N38" s="17">
        <v>0</v>
      </c>
      <c r="O38" s="17">
        <f t="shared" ref="O38:S38" si="10">O39</f>
        <v>0</v>
      </c>
      <c r="P38" s="17">
        <f t="shared" si="10"/>
        <v>0</v>
      </c>
      <c r="Q38" s="17">
        <f t="shared" si="10"/>
        <v>0</v>
      </c>
      <c r="R38" s="147">
        <f t="shared" si="10"/>
        <v>0</v>
      </c>
      <c r="S38" s="17">
        <f t="shared" si="10"/>
        <v>0</v>
      </c>
    </row>
    <row r="39" spans="2:19" ht="63.75" customHeight="1" x14ac:dyDescent="0.25">
      <c r="B39" s="373"/>
      <c r="C39" s="373"/>
      <c r="D39" s="373"/>
      <c r="E39" s="373"/>
      <c r="F39" s="374"/>
      <c r="G39" s="162" t="s">
        <v>136</v>
      </c>
      <c r="H39" s="16" t="s">
        <v>356</v>
      </c>
      <c r="I39" s="9"/>
      <c r="J39" s="9"/>
      <c r="K39" s="16"/>
      <c r="L39" s="16"/>
      <c r="M39" s="16">
        <v>0</v>
      </c>
      <c r="N39" s="17">
        <v>0</v>
      </c>
      <c r="O39" s="17">
        <v>0</v>
      </c>
      <c r="P39" s="17">
        <v>0</v>
      </c>
      <c r="Q39" s="17">
        <v>0</v>
      </c>
      <c r="R39" s="147">
        <v>0</v>
      </c>
      <c r="S39" s="17">
        <v>0</v>
      </c>
    </row>
    <row r="40" spans="2:19" ht="15.75" x14ac:dyDescent="0.25">
      <c r="B40" s="372">
        <v>15</v>
      </c>
      <c r="C40" s="372">
        <v>4</v>
      </c>
      <c r="D40" s="372"/>
      <c r="E40" s="372"/>
      <c r="F40" s="409" t="s">
        <v>226</v>
      </c>
      <c r="G40" s="7" t="s">
        <v>355</v>
      </c>
      <c r="H40" s="8"/>
      <c r="I40" s="9" t="s">
        <v>143</v>
      </c>
      <c r="J40" s="9" t="s">
        <v>102</v>
      </c>
      <c r="K40" s="9" t="s">
        <v>377</v>
      </c>
      <c r="L40" s="8"/>
      <c r="M40" s="16">
        <v>0</v>
      </c>
      <c r="N40" s="17">
        <f t="shared" ref="N40:S41" si="11">N41</f>
        <v>1600</v>
      </c>
      <c r="O40" s="17">
        <f t="shared" si="11"/>
        <v>0</v>
      </c>
      <c r="P40" s="17">
        <f t="shared" si="11"/>
        <v>1600</v>
      </c>
      <c r="Q40" s="17">
        <f t="shared" si="11"/>
        <v>400</v>
      </c>
      <c r="R40" s="147">
        <f t="shared" si="11"/>
        <v>0</v>
      </c>
      <c r="S40" s="17">
        <f t="shared" si="11"/>
        <v>0</v>
      </c>
    </row>
    <row r="41" spans="2:19" ht="96.75" customHeight="1" x14ac:dyDescent="0.25">
      <c r="B41" s="373"/>
      <c r="C41" s="373"/>
      <c r="D41" s="373"/>
      <c r="E41" s="373"/>
      <c r="F41" s="374"/>
      <c r="G41" s="162" t="s">
        <v>136</v>
      </c>
      <c r="H41" s="8" t="s">
        <v>358</v>
      </c>
      <c r="I41" s="20" t="s">
        <v>143</v>
      </c>
      <c r="J41" s="105">
        <v>14</v>
      </c>
      <c r="K41" s="9" t="s">
        <v>377</v>
      </c>
      <c r="L41" s="111"/>
      <c r="M41" s="241">
        <f>M42</f>
        <v>0</v>
      </c>
      <c r="N41" s="17">
        <f t="shared" si="11"/>
        <v>1600</v>
      </c>
      <c r="O41" s="17">
        <f t="shared" si="11"/>
        <v>0</v>
      </c>
      <c r="P41" s="17">
        <f t="shared" si="11"/>
        <v>1600</v>
      </c>
      <c r="Q41" s="17">
        <f t="shared" si="11"/>
        <v>400</v>
      </c>
      <c r="R41" s="147">
        <f t="shared" si="11"/>
        <v>0</v>
      </c>
      <c r="S41" s="17">
        <f t="shared" si="11"/>
        <v>0</v>
      </c>
    </row>
    <row r="42" spans="2:19" ht="102" customHeight="1" x14ac:dyDescent="0.25">
      <c r="B42" s="19">
        <v>15</v>
      </c>
      <c r="C42" s="19">
        <v>4</v>
      </c>
      <c r="D42" s="20" t="s">
        <v>142</v>
      </c>
      <c r="E42" s="19"/>
      <c r="F42" s="7" t="s">
        <v>230</v>
      </c>
      <c r="G42" s="162" t="s">
        <v>136</v>
      </c>
      <c r="H42" s="8" t="s">
        <v>358</v>
      </c>
      <c r="I42" s="9" t="s">
        <v>143</v>
      </c>
      <c r="J42" s="9" t="s">
        <v>102</v>
      </c>
      <c r="K42" s="9" t="s">
        <v>378</v>
      </c>
      <c r="L42" s="8" t="s">
        <v>362</v>
      </c>
      <c r="M42" s="241">
        <v>0</v>
      </c>
      <c r="N42" s="17">
        <v>1600</v>
      </c>
      <c r="O42" s="17">
        <v>0</v>
      </c>
      <c r="P42" s="17">
        <v>1600</v>
      </c>
      <c r="Q42" s="17">
        <v>400</v>
      </c>
      <c r="R42" s="147">
        <v>0</v>
      </c>
      <c r="S42" s="17">
        <v>0</v>
      </c>
    </row>
    <row r="43" spans="2:19" ht="15.75" x14ac:dyDescent="0.25">
      <c r="B43" s="372">
        <v>15</v>
      </c>
      <c r="C43" s="372">
        <v>5</v>
      </c>
      <c r="D43" s="375"/>
      <c r="E43" s="375"/>
      <c r="F43" s="346" t="s">
        <v>235</v>
      </c>
      <c r="G43" s="7" t="s">
        <v>355</v>
      </c>
      <c r="H43" s="244"/>
      <c r="I43" s="9"/>
      <c r="J43" s="9"/>
      <c r="K43" s="16"/>
      <c r="L43" s="16"/>
      <c r="M43" s="16">
        <f t="shared" ref="M43:S44" si="12">M44</f>
        <v>34089.5</v>
      </c>
      <c r="N43" s="17">
        <f t="shared" si="12"/>
        <v>34642.400000000001</v>
      </c>
      <c r="O43" s="22">
        <f t="shared" si="12"/>
        <v>37500.800000000003</v>
      </c>
      <c r="P43" s="22">
        <f t="shared" si="12"/>
        <v>26857</v>
      </c>
      <c r="Q43" s="22">
        <f t="shared" si="12"/>
        <v>27830.2</v>
      </c>
      <c r="R43" s="177">
        <f t="shared" si="12"/>
        <v>28967.4</v>
      </c>
      <c r="S43" s="112">
        <f t="shared" si="12"/>
        <v>26428.3</v>
      </c>
    </row>
    <row r="44" spans="2:19" ht="63" x14ac:dyDescent="0.25">
      <c r="B44" s="373"/>
      <c r="C44" s="373"/>
      <c r="D44" s="373"/>
      <c r="E44" s="373"/>
      <c r="F44" s="374"/>
      <c r="G44" s="162" t="s">
        <v>136</v>
      </c>
      <c r="H44" s="8" t="s">
        <v>363</v>
      </c>
      <c r="I44" s="9"/>
      <c r="J44" s="9"/>
      <c r="K44" s="16"/>
      <c r="L44" s="16"/>
      <c r="M44" s="16">
        <f t="shared" si="12"/>
        <v>34089.5</v>
      </c>
      <c r="N44" s="17">
        <f t="shared" si="12"/>
        <v>34642.400000000001</v>
      </c>
      <c r="O44" s="22">
        <f t="shared" si="12"/>
        <v>37500.800000000003</v>
      </c>
      <c r="P44" s="22">
        <f t="shared" si="12"/>
        <v>26857</v>
      </c>
      <c r="Q44" s="22">
        <f t="shared" si="12"/>
        <v>27830.2</v>
      </c>
      <c r="R44" s="177">
        <f t="shared" si="12"/>
        <v>28967.4</v>
      </c>
      <c r="S44" s="112">
        <f t="shared" si="12"/>
        <v>26428.3</v>
      </c>
    </row>
    <row r="45" spans="2:19" ht="141.75" x14ac:dyDescent="0.25">
      <c r="B45" s="19">
        <v>15</v>
      </c>
      <c r="C45" s="19">
        <v>5</v>
      </c>
      <c r="D45" s="20" t="s">
        <v>141</v>
      </c>
      <c r="E45" s="20"/>
      <c r="F45" s="7" t="s">
        <v>237</v>
      </c>
      <c r="G45" s="162" t="s">
        <v>136</v>
      </c>
      <c r="H45" s="8" t="s">
        <v>363</v>
      </c>
      <c r="I45" s="9" t="s">
        <v>145</v>
      </c>
      <c r="J45" s="9" t="s">
        <v>141</v>
      </c>
      <c r="K45" s="16" t="s">
        <v>364</v>
      </c>
      <c r="L45" s="16" t="s">
        <v>379</v>
      </c>
      <c r="M45" s="16">
        <v>34089.5</v>
      </c>
      <c r="N45" s="17">
        <v>34642.400000000001</v>
      </c>
      <c r="O45" s="245">
        <v>37500.800000000003</v>
      </c>
      <c r="P45" s="245">
        <v>26857</v>
      </c>
      <c r="Q45" s="245">
        <v>27830.2</v>
      </c>
      <c r="R45" s="246">
        <v>28967.4</v>
      </c>
      <c r="S45" s="16">
        <v>26428.3</v>
      </c>
    </row>
    <row r="46" spans="2:19" ht="15.75" x14ac:dyDescent="0.25">
      <c r="B46" s="372">
        <v>15</v>
      </c>
      <c r="C46" s="372">
        <v>6</v>
      </c>
      <c r="D46" s="372"/>
      <c r="E46" s="372"/>
      <c r="F46" s="409" t="s">
        <v>380</v>
      </c>
      <c r="G46" s="7" t="s">
        <v>355</v>
      </c>
      <c r="H46" s="8">
        <v>842</v>
      </c>
      <c r="I46" s="9" t="s">
        <v>145</v>
      </c>
      <c r="J46" s="9" t="s">
        <v>98</v>
      </c>
      <c r="K46" s="23">
        <v>1560000000</v>
      </c>
      <c r="L46" s="16"/>
      <c r="M46" s="16">
        <f t="shared" ref="M46:R46" si="13">M47</f>
        <v>46575.8</v>
      </c>
      <c r="N46" s="17">
        <f t="shared" si="13"/>
        <v>46182.2</v>
      </c>
      <c r="O46" s="22">
        <f t="shared" si="13"/>
        <v>27025.200000000001</v>
      </c>
      <c r="P46" s="22">
        <f t="shared" si="13"/>
        <v>27378</v>
      </c>
      <c r="Q46" s="22">
        <f t="shared" si="13"/>
        <v>42198</v>
      </c>
      <c r="R46" s="177">
        <f t="shared" si="13"/>
        <v>42186.3</v>
      </c>
      <c r="S46" s="112">
        <v>0</v>
      </c>
    </row>
    <row r="47" spans="2:19" ht="66.75" customHeight="1" x14ac:dyDescent="0.25">
      <c r="B47" s="373"/>
      <c r="C47" s="373"/>
      <c r="D47" s="373"/>
      <c r="E47" s="373"/>
      <c r="F47" s="374"/>
      <c r="G47" s="162" t="s">
        <v>136</v>
      </c>
      <c r="H47" s="8">
        <v>842</v>
      </c>
      <c r="I47" s="9" t="s">
        <v>145</v>
      </c>
      <c r="J47" s="9" t="s">
        <v>98</v>
      </c>
      <c r="K47" s="23">
        <v>1560000000</v>
      </c>
      <c r="L47" s="16"/>
      <c r="M47" s="16">
        <f t="shared" ref="M47:R47" si="14">M48+M50</f>
        <v>46575.8</v>
      </c>
      <c r="N47" s="17">
        <f t="shared" si="14"/>
        <v>46182.2</v>
      </c>
      <c r="O47" s="22">
        <f t="shared" si="14"/>
        <v>27025.200000000001</v>
      </c>
      <c r="P47" s="22">
        <f t="shared" si="14"/>
        <v>27378</v>
      </c>
      <c r="Q47" s="22">
        <f t="shared" si="14"/>
        <v>42198</v>
      </c>
      <c r="R47" s="177">
        <f t="shared" si="14"/>
        <v>42186.3</v>
      </c>
      <c r="S47" s="112">
        <v>0</v>
      </c>
    </row>
    <row r="48" spans="2:19" ht="143.25" customHeight="1" x14ac:dyDescent="0.25">
      <c r="B48" s="19">
        <v>15</v>
      </c>
      <c r="C48" s="19">
        <v>6</v>
      </c>
      <c r="D48" s="20" t="s">
        <v>141</v>
      </c>
      <c r="E48" s="20"/>
      <c r="F48" s="7" t="s">
        <v>260</v>
      </c>
      <c r="G48" s="162" t="s">
        <v>136</v>
      </c>
      <c r="H48" s="8">
        <v>842</v>
      </c>
      <c r="I48" s="9" t="s">
        <v>145</v>
      </c>
      <c r="J48" s="9" t="s">
        <v>98</v>
      </c>
      <c r="K48" s="16" t="s">
        <v>381</v>
      </c>
      <c r="L48" s="23">
        <v>810</v>
      </c>
      <c r="M48" s="16">
        <f t="shared" ref="M48:P48" si="15">M49</f>
        <v>2700</v>
      </c>
      <c r="N48" s="17">
        <f t="shared" si="15"/>
        <v>2700</v>
      </c>
      <c r="O48" s="22">
        <v>2036.2</v>
      </c>
      <c r="P48" s="22">
        <f t="shared" si="15"/>
        <v>0</v>
      </c>
      <c r="Q48" s="22">
        <v>0</v>
      </c>
      <c r="R48" s="177">
        <v>0</v>
      </c>
      <c r="S48" s="112">
        <v>0</v>
      </c>
    </row>
    <row r="49" spans="2:19" ht="114.75" customHeight="1" x14ac:dyDescent="0.25">
      <c r="B49" s="19">
        <v>15</v>
      </c>
      <c r="C49" s="19">
        <v>6</v>
      </c>
      <c r="D49" s="20" t="s">
        <v>141</v>
      </c>
      <c r="E49" s="20" t="s">
        <v>36</v>
      </c>
      <c r="F49" s="7" t="s">
        <v>382</v>
      </c>
      <c r="G49" s="162" t="s">
        <v>136</v>
      </c>
      <c r="H49" s="8">
        <v>842</v>
      </c>
      <c r="I49" s="9" t="s">
        <v>145</v>
      </c>
      <c r="J49" s="9" t="s">
        <v>98</v>
      </c>
      <c r="K49" s="23">
        <v>1560107440</v>
      </c>
      <c r="L49" s="23">
        <v>810</v>
      </c>
      <c r="M49" s="16">
        <v>2700</v>
      </c>
      <c r="N49" s="17">
        <v>2700</v>
      </c>
      <c r="O49" s="22">
        <v>2036.2</v>
      </c>
      <c r="P49" s="22">
        <v>0</v>
      </c>
      <c r="Q49" s="22">
        <v>0</v>
      </c>
      <c r="R49" s="177">
        <v>0</v>
      </c>
      <c r="S49" s="112">
        <v>0</v>
      </c>
    </row>
    <row r="50" spans="2:19" ht="63" x14ac:dyDescent="0.25">
      <c r="B50" s="19">
        <v>15</v>
      </c>
      <c r="C50" s="19">
        <v>6</v>
      </c>
      <c r="D50" s="20" t="s">
        <v>264</v>
      </c>
      <c r="E50" s="20"/>
      <c r="F50" s="7" t="s">
        <v>383</v>
      </c>
      <c r="G50" s="162" t="s">
        <v>136</v>
      </c>
      <c r="H50" s="8">
        <v>842</v>
      </c>
      <c r="I50" s="9" t="s">
        <v>145</v>
      </c>
      <c r="J50" s="9" t="s">
        <v>98</v>
      </c>
      <c r="K50" s="16" t="s">
        <v>384</v>
      </c>
      <c r="L50" s="23">
        <v>810</v>
      </c>
      <c r="M50" s="16">
        <f t="shared" ref="M50:R50" si="16">M51</f>
        <v>43875.8</v>
      </c>
      <c r="N50" s="17">
        <f t="shared" si="16"/>
        <v>43482.2</v>
      </c>
      <c r="O50" s="22">
        <f t="shared" si="16"/>
        <v>24989</v>
      </c>
      <c r="P50" s="22">
        <f t="shared" si="16"/>
        <v>27378</v>
      </c>
      <c r="Q50" s="22">
        <f t="shared" si="16"/>
        <v>42198</v>
      </c>
      <c r="R50" s="177">
        <f t="shared" si="16"/>
        <v>42186.3</v>
      </c>
      <c r="S50" s="112">
        <v>0</v>
      </c>
    </row>
    <row r="51" spans="2:19" ht="64.5" customHeight="1" x14ac:dyDescent="0.25">
      <c r="B51" s="19">
        <v>15</v>
      </c>
      <c r="C51" s="19">
        <v>6</v>
      </c>
      <c r="D51" s="20" t="s">
        <v>264</v>
      </c>
      <c r="E51" s="20" t="s">
        <v>36</v>
      </c>
      <c r="F51" s="162" t="s">
        <v>385</v>
      </c>
      <c r="G51" s="162" t="s">
        <v>136</v>
      </c>
      <c r="H51" s="157">
        <v>842</v>
      </c>
      <c r="I51" s="158" t="s">
        <v>145</v>
      </c>
      <c r="J51" s="158" t="s">
        <v>98</v>
      </c>
      <c r="K51" s="16" t="s">
        <v>384</v>
      </c>
      <c r="L51" s="30">
        <v>810</v>
      </c>
      <c r="M51" s="16">
        <v>43875.8</v>
      </c>
      <c r="N51" s="17">
        <v>43482.2</v>
      </c>
      <c r="O51" s="22">
        <v>24989</v>
      </c>
      <c r="P51" s="22">
        <v>27378</v>
      </c>
      <c r="Q51" s="22">
        <v>42198</v>
      </c>
      <c r="R51" s="177">
        <v>42186.3</v>
      </c>
      <c r="S51" s="112">
        <v>0</v>
      </c>
    </row>
    <row r="52" spans="2:19" ht="100.5" customHeight="1" x14ac:dyDescent="0.25">
      <c r="B52" s="26"/>
      <c r="C52" s="26"/>
      <c r="D52" s="77"/>
      <c r="E52" s="20"/>
      <c r="F52" s="7" t="s">
        <v>386</v>
      </c>
      <c r="G52" s="7" t="s">
        <v>136</v>
      </c>
      <c r="H52" s="105">
        <v>842</v>
      </c>
      <c r="I52" s="9" t="s">
        <v>145</v>
      </c>
      <c r="J52" s="105">
        <v>12</v>
      </c>
      <c r="K52" s="8" t="s">
        <v>417</v>
      </c>
      <c r="L52" s="105">
        <v>812</v>
      </c>
      <c r="M52" s="8" t="s">
        <v>443</v>
      </c>
      <c r="N52" s="16" t="s">
        <v>444</v>
      </c>
      <c r="O52" s="16" t="s">
        <v>445</v>
      </c>
      <c r="P52" s="16" t="s">
        <v>487</v>
      </c>
      <c r="Q52" s="16" t="s">
        <v>446</v>
      </c>
      <c r="R52" s="185" t="s">
        <v>447</v>
      </c>
      <c r="S52" s="16">
        <v>0</v>
      </c>
    </row>
    <row r="53" spans="2:19" ht="15.75" x14ac:dyDescent="0.25">
      <c r="B53" s="372">
        <v>15</v>
      </c>
      <c r="C53" s="372">
        <v>7</v>
      </c>
      <c r="D53" s="372"/>
      <c r="E53" s="372"/>
      <c r="F53" s="409" t="s">
        <v>387</v>
      </c>
      <c r="G53" s="163" t="s">
        <v>355</v>
      </c>
      <c r="H53" s="166"/>
      <c r="I53" s="78"/>
      <c r="J53" s="78"/>
      <c r="K53" s="79"/>
      <c r="L53" s="79"/>
      <c r="M53" s="80">
        <f t="shared" ref="M53:R53" si="17">M54</f>
        <v>0</v>
      </c>
      <c r="N53" s="81">
        <f t="shared" si="17"/>
        <v>0</v>
      </c>
      <c r="O53" s="247">
        <f t="shared" si="17"/>
        <v>0</v>
      </c>
      <c r="P53" s="247">
        <f t="shared" si="17"/>
        <v>0</v>
      </c>
      <c r="Q53" s="247">
        <f t="shared" si="17"/>
        <v>0</v>
      </c>
      <c r="R53" s="248">
        <f t="shared" si="17"/>
        <v>0</v>
      </c>
      <c r="S53" s="112">
        <v>0</v>
      </c>
    </row>
    <row r="54" spans="2:19" ht="64.5" customHeight="1" x14ac:dyDescent="0.25">
      <c r="B54" s="373"/>
      <c r="C54" s="373"/>
      <c r="D54" s="373"/>
      <c r="E54" s="373"/>
      <c r="F54" s="410"/>
      <c r="G54" s="7" t="s">
        <v>136</v>
      </c>
      <c r="H54" s="8">
        <v>842</v>
      </c>
      <c r="I54" s="9"/>
      <c r="J54" s="9"/>
      <c r="K54" s="16"/>
      <c r="L54" s="16"/>
      <c r="M54" s="80">
        <v>0</v>
      </c>
      <c r="N54" s="81">
        <v>0</v>
      </c>
      <c r="O54" s="247">
        <v>0</v>
      </c>
      <c r="P54" s="247">
        <v>0</v>
      </c>
      <c r="Q54" s="247">
        <v>0</v>
      </c>
      <c r="R54" s="248">
        <v>0</v>
      </c>
      <c r="S54" s="112">
        <v>0</v>
      </c>
    </row>
    <row r="55" spans="2:19" ht="15.75" x14ac:dyDescent="0.25">
      <c r="B55" s="372">
        <v>15</v>
      </c>
      <c r="C55" s="372">
        <v>8</v>
      </c>
      <c r="D55" s="372"/>
      <c r="E55" s="372"/>
      <c r="F55" s="409" t="s">
        <v>298</v>
      </c>
      <c r="G55" s="58" t="s">
        <v>355</v>
      </c>
      <c r="H55" s="28"/>
      <c r="I55" s="9"/>
      <c r="J55" s="9"/>
      <c r="K55" s="16"/>
      <c r="L55" s="16"/>
      <c r="M55" s="16">
        <f t="shared" ref="M55:R55" si="18">M56</f>
        <v>0</v>
      </c>
      <c r="N55" s="17">
        <f t="shared" si="18"/>
        <v>0</v>
      </c>
      <c r="O55" s="22">
        <f t="shared" si="18"/>
        <v>0</v>
      </c>
      <c r="P55" s="22">
        <f t="shared" si="18"/>
        <v>0</v>
      </c>
      <c r="Q55" s="22">
        <f t="shared" si="18"/>
        <v>0</v>
      </c>
      <c r="R55" s="177">
        <f t="shared" si="18"/>
        <v>0</v>
      </c>
      <c r="S55" s="112">
        <v>0</v>
      </c>
    </row>
    <row r="56" spans="2:19" ht="63" x14ac:dyDescent="0.25">
      <c r="B56" s="373"/>
      <c r="C56" s="373"/>
      <c r="D56" s="373"/>
      <c r="E56" s="373"/>
      <c r="F56" s="374"/>
      <c r="G56" s="7" t="s">
        <v>136</v>
      </c>
      <c r="H56" s="28">
        <v>842</v>
      </c>
      <c r="I56" s="9"/>
      <c r="J56" s="9"/>
      <c r="K56" s="23"/>
      <c r="L56" s="23"/>
      <c r="M56" s="16">
        <v>0</v>
      </c>
      <c r="N56" s="17">
        <v>0</v>
      </c>
      <c r="O56" s="22">
        <v>0</v>
      </c>
      <c r="P56" s="22">
        <v>0</v>
      </c>
      <c r="Q56" s="22">
        <v>0</v>
      </c>
      <c r="R56" s="177">
        <v>0</v>
      </c>
      <c r="S56" s="112">
        <v>0</v>
      </c>
    </row>
    <row r="57" spans="2:19" ht="15.75" x14ac:dyDescent="0.25">
      <c r="B57" s="43"/>
      <c r="C57" s="43"/>
      <c r="D57" s="44"/>
      <c r="E57" s="44"/>
      <c r="F57" s="249"/>
      <c r="G57" s="47"/>
      <c r="H57" s="47"/>
      <c r="I57" s="48"/>
      <c r="J57" s="48"/>
      <c r="K57" s="49"/>
      <c r="L57" s="49"/>
      <c r="M57" s="49"/>
      <c r="N57" s="50"/>
      <c r="O57" s="51"/>
      <c r="P57" s="51"/>
      <c r="Q57" s="51"/>
      <c r="R57" s="51"/>
      <c r="S57" s="51"/>
    </row>
  </sheetData>
  <mergeCells count="86">
    <mergeCell ref="B55:B56"/>
    <mergeCell ref="C55:C56"/>
    <mergeCell ref="D55:D56"/>
    <mergeCell ref="E55:E56"/>
    <mergeCell ref="F55:F56"/>
    <mergeCell ref="C46:C47"/>
    <mergeCell ref="D46:D47"/>
    <mergeCell ref="E46:E47"/>
    <mergeCell ref="F46:F47"/>
    <mergeCell ref="B53:B54"/>
    <mergeCell ref="C53:C54"/>
    <mergeCell ref="D53:D54"/>
    <mergeCell ref="E53:E54"/>
    <mergeCell ref="F53:F54"/>
    <mergeCell ref="B46:B47"/>
    <mergeCell ref="G31:G32"/>
    <mergeCell ref="B40:B41"/>
    <mergeCell ref="C40:C41"/>
    <mergeCell ref="D40:D41"/>
    <mergeCell ref="E40:E41"/>
    <mergeCell ref="F40:F41"/>
    <mergeCell ref="B31:B32"/>
    <mergeCell ref="C31:C32"/>
    <mergeCell ref="D31:D32"/>
    <mergeCell ref="E31:E32"/>
    <mergeCell ref="F31:F32"/>
    <mergeCell ref="B38:B39"/>
    <mergeCell ref="C38:C39"/>
    <mergeCell ref="D38:D39"/>
    <mergeCell ref="B33:B34"/>
    <mergeCell ref="C33:C34"/>
    <mergeCell ref="S15:S16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B15:B19"/>
    <mergeCell ref="C15:C19"/>
    <mergeCell ref="D15:D19"/>
    <mergeCell ref="E15:E19"/>
    <mergeCell ref="F15:F19"/>
    <mergeCell ref="K15:K18"/>
    <mergeCell ref="B10:B14"/>
    <mergeCell ref="C10:C14"/>
    <mergeCell ref="E10:E14"/>
    <mergeCell ref="F10:F14"/>
    <mergeCell ref="G11:G14"/>
    <mergeCell ref="D10:D14"/>
    <mergeCell ref="N1:S2"/>
    <mergeCell ref="B7:E8"/>
    <mergeCell ref="F7:F9"/>
    <mergeCell ref="G7:G9"/>
    <mergeCell ref="H7:L8"/>
    <mergeCell ref="Q6:R6"/>
    <mergeCell ref="N4:S4"/>
    <mergeCell ref="L15:L18"/>
    <mergeCell ref="C5:Q5"/>
    <mergeCell ref="M7:S8"/>
    <mergeCell ref="H11:H14"/>
    <mergeCell ref="R15:R18"/>
    <mergeCell ref="M15:M18"/>
    <mergeCell ref="N15:N18"/>
    <mergeCell ref="O15:O18"/>
    <mergeCell ref="P15:P18"/>
    <mergeCell ref="Q15:Q18"/>
    <mergeCell ref="K11:K14"/>
    <mergeCell ref="L11:L14"/>
    <mergeCell ref="G15:G18"/>
    <mergeCell ref="H15:H16"/>
    <mergeCell ref="I15:I18"/>
    <mergeCell ref="J15:J18"/>
    <mergeCell ref="B43:B44"/>
    <mergeCell ref="C43:C44"/>
    <mergeCell ref="D43:D44"/>
    <mergeCell ref="E43:E44"/>
    <mergeCell ref="F43:F44"/>
    <mergeCell ref="D33:D34"/>
    <mergeCell ref="E38:E39"/>
    <mergeCell ref="F38:F39"/>
    <mergeCell ref="E33:E34"/>
    <mergeCell ref="F33:F34"/>
  </mergeCells>
  <pageMargins left="0.7" right="0.7" top="0.75" bottom="0.75" header="0.3" footer="0.3"/>
  <pageSetup paperSize="9" scale="60" fitToHeight="0" orientation="landscape" r:id="rId1"/>
  <rowBreaks count="3" manualBreakCount="3">
    <brk id="19" max="16383" man="1"/>
    <brk id="27" max="16383" man="1"/>
    <brk id="3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3"/>
  <sheetViews>
    <sheetView view="pageBreakPreview" zoomScale="90" zoomScaleNormal="100" zoomScaleSheetLayoutView="90" workbookViewId="0">
      <selection activeCell="I4" sqref="A1:XFD1048576"/>
    </sheetView>
  </sheetViews>
  <sheetFormatPr defaultRowHeight="15" x14ac:dyDescent="0.25"/>
  <cols>
    <col min="1" max="1" width="9.140625" style="254"/>
    <col min="2" max="3" width="7.5703125" style="280" customWidth="1"/>
    <col min="4" max="4" width="28.28515625" style="254" customWidth="1"/>
    <col min="5" max="5" width="26.7109375" style="281" customWidth="1"/>
    <col min="6" max="6" width="14.140625" style="254" customWidth="1"/>
    <col min="7" max="7" width="13.85546875" style="254" customWidth="1"/>
    <col min="8" max="8" width="14.85546875" style="254" customWidth="1"/>
    <col min="9" max="9" width="13.7109375" style="254" customWidth="1"/>
    <col min="10" max="10" width="13.42578125" style="282" customWidth="1"/>
    <col min="11" max="12" width="14.7109375" style="283" customWidth="1"/>
    <col min="13" max="16384" width="9.140625" style="254"/>
  </cols>
  <sheetData>
    <row r="1" spans="2:12" ht="18.75" customHeight="1" x14ac:dyDescent="0.25">
      <c r="B1" s="174"/>
      <c r="C1" s="174"/>
      <c r="D1" s="135"/>
      <c r="E1" s="253"/>
      <c r="F1" s="135"/>
      <c r="G1" s="135"/>
      <c r="H1" s="135"/>
      <c r="I1" s="411" t="s">
        <v>481</v>
      </c>
      <c r="J1" s="412"/>
      <c r="K1" s="412"/>
      <c r="L1" s="412"/>
    </row>
    <row r="2" spans="2:12" ht="54" customHeight="1" x14ac:dyDescent="0.25">
      <c r="B2" s="174"/>
      <c r="C2" s="174"/>
      <c r="D2" s="135"/>
      <c r="E2" s="253"/>
      <c r="F2" s="135"/>
      <c r="G2" s="135"/>
      <c r="H2" s="135"/>
      <c r="I2" s="412"/>
      <c r="J2" s="412"/>
      <c r="K2" s="412"/>
      <c r="L2" s="412"/>
    </row>
    <row r="3" spans="2:12" ht="18.75" customHeight="1" x14ac:dyDescent="0.25">
      <c r="B3" s="174"/>
      <c r="C3" s="174"/>
      <c r="D3" s="135"/>
      <c r="E3" s="253"/>
      <c r="F3" s="135"/>
      <c r="G3" s="135"/>
      <c r="H3" s="135"/>
      <c r="I3" s="255"/>
      <c r="J3" s="255"/>
      <c r="K3" s="255"/>
      <c r="L3" s="255"/>
    </row>
    <row r="4" spans="2:12" ht="79.5" customHeight="1" x14ac:dyDescent="0.25">
      <c r="B4" s="174"/>
      <c r="C4" s="174"/>
      <c r="D4" s="135"/>
      <c r="E4" s="253"/>
      <c r="F4" s="135"/>
      <c r="G4" s="135"/>
      <c r="H4" s="135"/>
      <c r="I4" s="429" t="s">
        <v>473</v>
      </c>
      <c r="J4" s="429"/>
      <c r="K4" s="429"/>
      <c r="L4" s="429"/>
    </row>
    <row r="5" spans="2:12" ht="34.5" customHeight="1" x14ac:dyDescent="0.25">
      <c r="B5" s="174"/>
      <c r="C5" s="174"/>
      <c r="D5" s="135"/>
      <c r="E5" s="253"/>
      <c r="F5" s="135"/>
      <c r="G5" s="135"/>
      <c r="H5" s="135"/>
      <c r="I5" s="193"/>
      <c r="J5" s="193"/>
      <c r="K5" s="193"/>
      <c r="L5" s="193"/>
    </row>
    <row r="6" spans="2:12" ht="33.75" customHeight="1" x14ac:dyDescent="0.25">
      <c r="B6" s="174"/>
      <c r="C6" s="376" t="s">
        <v>415</v>
      </c>
      <c r="D6" s="430"/>
      <c r="E6" s="430"/>
      <c r="F6" s="430"/>
      <c r="G6" s="430"/>
      <c r="H6" s="430"/>
      <c r="I6" s="430"/>
      <c r="J6" s="430"/>
      <c r="K6" s="256"/>
      <c r="L6" s="256"/>
    </row>
    <row r="7" spans="2:12" ht="15.75" x14ac:dyDescent="0.25">
      <c r="B7" s="194"/>
      <c r="C7" s="194"/>
      <c r="D7" s="226"/>
      <c r="E7" s="257"/>
      <c r="F7" s="226"/>
      <c r="G7" s="226"/>
      <c r="H7" s="226"/>
      <c r="I7" s="193"/>
      <c r="J7" s="258"/>
      <c r="K7" s="259" t="s">
        <v>368</v>
      </c>
      <c r="L7" s="259"/>
    </row>
    <row r="8" spans="2:12" ht="15" customHeight="1" x14ac:dyDescent="0.25">
      <c r="B8" s="349" t="s">
        <v>0</v>
      </c>
      <c r="C8" s="349"/>
      <c r="D8" s="292" t="s">
        <v>388</v>
      </c>
      <c r="E8" s="292" t="s">
        <v>389</v>
      </c>
      <c r="F8" s="350" t="s">
        <v>390</v>
      </c>
      <c r="G8" s="413"/>
      <c r="H8" s="413"/>
      <c r="I8" s="413"/>
      <c r="J8" s="413"/>
      <c r="K8" s="413"/>
      <c r="L8" s="414"/>
    </row>
    <row r="9" spans="2:12" ht="51" customHeight="1" x14ac:dyDescent="0.25">
      <c r="B9" s="349"/>
      <c r="C9" s="349"/>
      <c r="D9" s="293"/>
      <c r="E9" s="293"/>
      <c r="F9" s="415"/>
      <c r="G9" s="416"/>
      <c r="H9" s="416"/>
      <c r="I9" s="416"/>
      <c r="J9" s="416"/>
      <c r="K9" s="416"/>
      <c r="L9" s="417"/>
    </row>
    <row r="10" spans="2:12" ht="26.25" customHeight="1" x14ac:dyDescent="0.25">
      <c r="B10" s="166" t="s">
        <v>8</v>
      </c>
      <c r="C10" s="166" t="s">
        <v>9</v>
      </c>
      <c r="D10" s="294"/>
      <c r="E10" s="294"/>
      <c r="F10" s="5" t="s">
        <v>16</v>
      </c>
      <c r="G10" s="5" t="s">
        <v>17</v>
      </c>
      <c r="H10" s="5" t="s">
        <v>18</v>
      </c>
      <c r="I10" s="5" t="s">
        <v>19</v>
      </c>
      <c r="J10" s="5" t="s">
        <v>20</v>
      </c>
      <c r="K10" s="260" t="s">
        <v>21</v>
      </c>
      <c r="L10" s="261" t="s">
        <v>419</v>
      </c>
    </row>
    <row r="11" spans="2:12" ht="21.75" customHeight="1" x14ac:dyDescent="0.25">
      <c r="B11" s="292">
        <v>15</v>
      </c>
      <c r="C11" s="292"/>
      <c r="D11" s="423" t="s">
        <v>354</v>
      </c>
      <c r="E11" s="150" t="s">
        <v>391</v>
      </c>
      <c r="F11" s="155">
        <f>F12+F16+F17+F18+F19</f>
        <v>16721320.200000001</v>
      </c>
      <c r="G11" s="155">
        <f t="shared" ref="G11:L11" si="0">G12+G16+G17+G18+G19</f>
        <v>14493921.9</v>
      </c>
      <c r="H11" s="155">
        <f t="shared" si="0"/>
        <v>225918.30000000005</v>
      </c>
      <c r="I11" s="155">
        <f t="shared" si="0"/>
        <v>215327.55000000002</v>
      </c>
      <c r="J11" s="155">
        <f t="shared" si="0"/>
        <v>503102.6</v>
      </c>
      <c r="K11" s="155">
        <f t="shared" si="0"/>
        <v>313359</v>
      </c>
      <c r="L11" s="155">
        <f t="shared" si="0"/>
        <v>446428.3</v>
      </c>
    </row>
    <row r="12" spans="2:12" ht="31.5" x14ac:dyDescent="0.25">
      <c r="B12" s="393"/>
      <c r="C12" s="393"/>
      <c r="D12" s="424"/>
      <c r="E12" s="151" t="s">
        <v>397</v>
      </c>
      <c r="F12" s="262">
        <f t="shared" ref="F12:L19" si="1">F22+F32+F41+F50+F59+F68+F77+F86</f>
        <v>110925.3</v>
      </c>
      <c r="G12" s="262">
        <f t="shared" si="1"/>
        <v>417379.30000000005</v>
      </c>
      <c r="H12" s="262">
        <f t="shared" si="1"/>
        <v>225918.30000000005</v>
      </c>
      <c r="I12" s="262">
        <f t="shared" si="1"/>
        <v>215327.55000000002</v>
      </c>
      <c r="J12" s="262">
        <f t="shared" si="1"/>
        <v>167253.9</v>
      </c>
      <c r="K12" s="262">
        <f t="shared" si="1"/>
        <v>131785</v>
      </c>
      <c r="L12" s="262">
        <f t="shared" si="1"/>
        <v>122428.3</v>
      </c>
    </row>
    <row r="13" spans="2:12" ht="31.5" x14ac:dyDescent="0.25">
      <c r="B13" s="393"/>
      <c r="C13" s="393"/>
      <c r="D13" s="424"/>
      <c r="E13" s="150" t="s">
        <v>392</v>
      </c>
      <c r="F13" s="155">
        <f t="shared" si="1"/>
        <v>0</v>
      </c>
      <c r="G13" s="155">
        <f t="shared" si="1"/>
        <v>0</v>
      </c>
      <c r="H13" s="155">
        <f t="shared" si="1"/>
        <v>0</v>
      </c>
      <c r="I13" s="155">
        <f t="shared" si="1"/>
        <v>0</v>
      </c>
      <c r="J13" s="155">
        <f t="shared" si="1"/>
        <v>0</v>
      </c>
      <c r="K13" s="263">
        <f t="shared" si="1"/>
        <v>0</v>
      </c>
      <c r="L13" s="263">
        <f t="shared" si="1"/>
        <v>0</v>
      </c>
    </row>
    <row r="14" spans="2:12" ht="31.5" x14ac:dyDescent="0.25">
      <c r="B14" s="393"/>
      <c r="C14" s="393"/>
      <c r="D14" s="424"/>
      <c r="E14" s="150" t="s">
        <v>393</v>
      </c>
      <c r="F14" s="155">
        <f t="shared" si="1"/>
        <v>0</v>
      </c>
      <c r="G14" s="155">
        <f t="shared" si="1"/>
        <v>0</v>
      </c>
      <c r="H14" s="155">
        <f t="shared" si="1"/>
        <v>0</v>
      </c>
      <c r="I14" s="155">
        <f t="shared" si="1"/>
        <v>0</v>
      </c>
      <c r="J14" s="155">
        <f t="shared" si="1"/>
        <v>0</v>
      </c>
      <c r="K14" s="263">
        <f t="shared" si="1"/>
        <v>0</v>
      </c>
      <c r="L14" s="263">
        <f t="shared" si="1"/>
        <v>0</v>
      </c>
    </row>
    <row r="15" spans="2:12" ht="51" customHeight="1" x14ac:dyDescent="0.25">
      <c r="B15" s="393"/>
      <c r="C15" s="393"/>
      <c r="D15" s="424"/>
      <c r="E15" s="150" t="s">
        <v>398</v>
      </c>
      <c r="F15" s="155">
        <f t="shared" si="1"/>
        <v>28875.8</v>
      </c>
      <c r="G15" s="155">
        <f t="shared" si="1"/>
        <v>26982.2</v>
      </c>
      <c r="H15" s="155">
        <f t="shared" si="1"/>
        <v>66982.200000000012</v>
      </c>
      <c r="I15" s="155">
        <f t="shared" si="1"/>
        <v>60172.6</v>
      </c>
      <c r="J15" s="155">
        <f t="shared" si="1"/>
        <v>28004.799999999999</v>
      </c>
      <c r="K15" s="263">
        <f t="shared" si="1"/>
        <v>27993.1</v>
      </c>
      <c r="L15" s="263">
        <f t="shared" si="1"/>
        <v>0</v>
      </c>
    </row>
    <row r="16" spans="2:12" ht="51" customHeight="1" x14ac:dyDescent="0.25">
      <c r="B16" s="393"/>
      <c r="C16" s="393"/>
      <c r="D16" s="424"/>
      <c r="E16" s="7" t="s">
        <v>399</v>
      </c>
      <c r="F16" s="153">
        <f t="shared" si="1"/>
        <v>0</v>
      </c>
      <c r="G16" s="153">
        <f t="shared" si="1"/>
        <v>0</v>
      </c>
      <c r="H16" s="153">
        <f t="shared" si="1"/>
        <v>0</v>
      </c>
      <c r="I16" s="153">
        <f t="shared" si="1"/>
        <v>0</v>
      </c>
      <c r="J16" s="153">
        <f t="shared" si="1"/>
        <v>335848.7</v>
      </c>
      <c r="K16" s="154">
        <f t="shared" si="1"/>
        <v>181574</v>
      </c>
      <c r="L16" s="154">
        <f t="shared" si="1"/>
        <v>324000</v>
      </c>
    </row>
    <row r="17" spans="2:12" ht="65.25" customHeight="1" x14ac:dyDescent="0.25">
      <c r="B17" s="393"/>
      <c r="C17" s="393"/>
      <c r="D17" s="424"/>
      <c r="E17" s="7" t="s">
        <v>394</v>
      </c>
      <c r="F17" s="153">
        <f t="shared" si="1"/>
        <v>0</v>
      </c>
      <c r="G17" s="153">
        <f t="shared" si="1"/>
        <v>0</v>
      </c>
      <c r="H17" s="153">
        <f t="shared" si="1"/>
        <v>0</v>
      </c>
      <c r="I17" s="153">
        <f t="shared" si="1"/>
        <v>0</v>
      </c>
      <c r="J17" s="153">
        <f t="shared" si="1"/>
        <v>0</v>
      </c>
      <c r="K17" s="154">
        <f t="shared" si="1"/>
        <v>0</v>
      </c>
      <c r="L17" s="154">
        <f t="shared" si="1"/>
        <v>0</v>
      </c>
    </row>
    <row r="18" spans="2:12" ht="48.75" customHeight="1" x14ac:dyDescent="0.25">
      <c r="B18" s="426"/>
      <c r="C18" s="426"/>
      <c r="D18" s="426"/>
      <c r="E18" s="7" t="s">
        <v>400</v>
      </c>
      <c r="F18" s="153">
        <f t="shared" si="1"/>
        <v>0</v>
      </c>
      <c r="G18" s="153">
        <f t="shared" si="1"/>
        <v>0</v>
      </c>
      <c r="H18" s="153">
        <f t="shared" si="1"/>
        <v>0</v>
      </c>
      <c r="I18" s="153">
        <f t="shared" si="1"/>
        <v>0</v>
      </c>
      <c r="J18" s="153">
        <f t="shared" si="1"/>
        <v>0</v>
      </c>
      <c r="K18" s="154">
        <f t="shared" si="1"/>
        <v>0</v>
      </c>
      <c r="L18" s="154">
        <f t="shared" si="1"/>
        <v>0</v>
      </c>
    </row>
    <row r="19" spans="2:12" ht="20.25" customHeight="1" x14ac:dyDescent="0.25">
      <c r="B19" s="394"/>
      <c r="C19" s="394"/>
      <c r="D19" s="394"/>
      <c r="E19" s="7" t="s">
        <v>401</v>
      </c>
      <c r="F19" s="153">
        <f t="shared" si="1"/>
        <v>16610394.9</v>
      </c>
      <c r="G19" s="153">
        <f t="shared" si="1"/>
        <v>14076542.6</v>
      </c>
      <c r="H19" s="153">
        <f t="shared" si="1"/>
        <v>0</v>
      </c>
      <c r="I19" s="153">
        <f t="shared" si="1"/>
        <v>0</v>
      </c>
      <c r="J19" s="153">
        <f t="shared" si="1"/>
        <v>0</v>
      </c>
      <c r="K19" s="154">
        <f t="shared" si="1"/>
        <v>0</v>
      </c>
      <c r="L19" s="154">
        <f t="shared" si="1"/>
        <v>0</v>
      </c>
    </row>
    <row r="20" spans="2:12" ht="33" customHeight="1" x14ac:dyDescent="0.25">
      <c r="B20" s="422"/>
      <c r="C20" s="422"/>
      <c r="D20" s="422"/>
      <c r="E20" s="7" t="s">
        <v>395</v>
      </c>
      <c r="F20" s="153">
        <f>F30</f>
        <v>497354</v>
      </c>
      <c r="G20" s="153">
        <f t="shared" ref="G20:L20" si="2">G30</f>
        <v>25200</v>
      </c>
      <c r="H20" s="153">
        <f t="shared" si="2"/>
        <v>0</v>
      </c>
      <c r="I20" s="153">
        <f t="shared" si="2"/>
        <v>0</v>
      </c>
      <c r="J20" s="153">
        <f t="shared" si="2"/>
        <v>0</v>
      </c>
      <c r="K20" s="154">
        <f t="shared" si="2"/>
        <v>0</v>
      </c>
      <c r="L20" s="154">
        <f t="shared" si="2"/>
        <v>0</v>
      </c>
    </row>
    <row r="21" spans="2:12" ht="33" customHeight="1" x14ac:dyDescent="0.25">
      <c r="B21" s="311">
        <v>15</v>
      </c>
      <c r="C21" s="311">
        <v>1</v>
      </c>
      <c r="D21" s="407" t="s">
        <v>135</v>
      </c>
      <c r="E21" s="7" t="s">
        <v>391</v>
      </c>
      <c r="F21" s="153">
        <f>F22+F26+F27+F28+F29</f>
        <v>506614</v>
      </c>
      <c r="G21" s="153">
        <f>G22+G26+G27+G28+G29</f>
        <v>346085.7</v>
      </c>
      <c r="H21" s="153">
        <f t="shared" ref="H21:L21" si="3">H22+H26+H27+H28+H29</f>
        <v>148657.20000000001</v>
      </c>
      <c r="I21" s="153">
        <f t="shared" si="3"/>
        <v>151122.55000000002</v>
      </c>
      <c r="J21" s="153">
        <f t="shared" si="3"/>
        <v>428489.4</v>
      </c>
      <c r="K21" s="153">
        <f t="shared" si="3"/>
        <v>238020.3</v>
      </c>
      <c r="L21" s="153">
        <f t="shared" si="3"/>
        <v>420000</v>
      </c>
    </row>
    <row r="22" spans="2:12" ht="31.5" x14ac:dyDescent="0.25">
      <c r="B22" s="427"/>
      <c r="C22" s="427"/>
      <c r="D22" s="428"/>
      <c r="E22" s="7" t="s">
        <v>397</v>
      </c>
      <c r="F22" s="153">
        <f>'Приложение 4'!M19</f>
        <v>9260</v>
      </c>
      <c r="G22" s="153">
        <f>'Приложение 4'!N19</f>
        <v>320885.7</v>
      </c>
      <c r="H22" s="153">
        <f>'Приложение 4'!O19</f>
        <v>148657.20000000001</v>
      </c>
      <c r="I22" s="155">
        <f>'Приложение 4'!P19</f>
        <v>151122.55000000002</v>
      </c>
      <c r="J22" s="264">
        <f>'Приложение 4'!Q19</f>
        <v>92640.7</v>
      </c>
      <c r="K22" s="265">
        <f>'Приложение 4'!R19</f>
        <v>56446.3</v>
      </c>
      <c r="L22" s="266">
        <f>'Приложение 4'!S19</f>
        <v>96000</v>
      </c>
    </row>
    <row r="23" spans="2:12" ht="37.5" customHeight="1" x14ac:dyDescent="0.25">
      <c r="B23" s="427"/>
      <c r="C23" s="427"/>
      <c r="D23" s="428"/>
      <c r="E23" s="7" t="s">
        <v>392</v>
      </c>
      <c r="F23" s="154">
        <v>0</v>
      </c>
      <c r="G23" s="154">
        <v>0</v>
      </c>
      <c r="H23" s="154">
        <v>0</v>
      </c>
      <c r="I23" s="154">
        <v>0</v>
      </c>
      <c r="J23" s="155">
        <v>0</v>
      </c>
      <c r="K23" s="263">
        <v>0</v>
      </c>
      <c r="L23" s="155">
        <v>0</v>
      </c>
    </row>
    <row r="24" spans="2:12" ht="39.75" customHeight="1" x14ac:dyDescent="0.25">
      <c r="B24" s="427"/>
      <c r="C24" s="427"/>
      <c r="D24" s="428"/>
      <c r="E24" s="7" t="s">
        <v>393</v>
      </c>
      <c r="F24" s="154">
        <v>0</v>
      </c>
      <c r="G24" s="154">
        <v>0</v>
      </c>
      <c r="H24" s="154">
        <v>0</v>
      </c>
      <c r="I24" s="154">
        <v>0</v>
      </c>
      <c r="J24" s="155">
        <v>0</v>
      </c>
      <c r="K24" s="263">
        <v>0</v>
      </c>
      <c r="L24" s="155">
        <v>0</v>
      </c>
    </row>
    <row r="25" spans="2:12" ht="48" customHeight="1" x14ac:dyDescent="0.25">
      <c r="B25" s="427"/>
      <c r="C25" s="427"/>
      <c r="D25" s="428"/>
      <c r="E25" s="7" t="s">
        <v>398</v>
      </c>
      <c r="F25" s="153">
        <v>0</v>
      </c>
      <c r="G25" s="153">
        <v>0</v>
      </c>
      <c r="H25" s="153">
        <v>49269.3</v>
      </c>
      <c r="I25" s="153">
        <v>44149.2</v>
      </c>
      <c r="J25" s="153">
        <v>0</v>
      </c>
      <c r="K25" s="154">
        <v>0</v>
      </c>
      <c r="L25" s="153">
        <v>0</v>
      </c>
    </row>
    <row r="26" spans="2:12" ht="49.5" customHeight="1" x14ac:dyDescent="0.25">
      <c r="B26" s="427"/>
      <c r="C26" s="427"/>
      <c r="D26" s="428"/>
      <c r="E26" s="7" t="s">
        <v>399</v>
      </c>
      <c r="F26" s="153">
        <v>0</v>
      </c>
      <c r="G26" s="153">
        <v>0</v>
      </c>
      <c r="H26" s="153">
        <v>0</v>
      </c>
      <c r="I26" s="153">
        <v>0</v>
      </c>
      <c r="J26" s="155">
        <v>335848.7</v>
      </c>
      <c r="K26" s="154">
        <v>181574</v>
      </c>
      <c r="L26" s="153">
        <v>324000</v>
      </c>
    </row>
    <row r="27" spans="2:12" ht="64.5" customHeight="1" x14ac:dyDescent="0.25">
      <c r="B27" s="427"/>
      <c r="C27" s="427"/>
      <c r="D27" s="428"/>
      <c r="E27" s="7" t="s">
        <v>394</v>
      </c>
      <c r="F27" s="154">
        <v>0</v>
      </c>
      <c r="G27" s="154">
        <v>0</v>
      </c>
      <c r="H27" s="154">
        <v>0</v>
      </c>
      <c r="I27" s="153">
        <v>0</v>
      </c>
      <c r="J27" s="264">
        <v>0</v>
      </c>
      <c r="K27" s="154">
        <v>0</v>
      </c>
      <c r="L27" s="153">
        <v>0</v>
      </c>
    </row>
    <row r="28" spans="2:12" ht="50.25" customHeight="1" x14ac:dyDescent="0.25">
      <c r="B28" s="427"/>
      <c r="C28" s="427"/>
      <c r="D28" s="428"/>
      <c r="E28" s="7" t="s">
        <v>400</v>
      </c>
      <c r="F28" s="154">
        <v>0</v>
      </c>
      <c r="G28" s="154">
        <v>0</v>
      </c>
      <c r="H28" s="154">
        <v>0</v>
      </c>
      <c r="I28" s="154">
        <v>0</v>
      </c>
      <c r="J28" s="155">
        <v>0</v>
      </c>
      <c r="K28" s="154">
        <v>0</v>
      </c>
      <c r="L28" s="153">
        <v>0</v>
      </c>
    </row>
    <row r="29" spans="2:12" ht="18.75" customHeight="1" x14ac:dyDescent="0.25">
      <c r="B29" s="427"/>
      <c r="C29" s="427"/>
      <c r="D29" s="428"/>
      <c r="E29" s="7" t="s">
        <v>401</v>
      </c>
      <c r="F29" s="154">
        <v>497354</v>
      </c>
      <c r="G29" s="154">
        <v>25200</v>
      </c>
      <c r="H29" s="154">
        <v>0</v>
      </c>
      <c r="I29" s="154">
        <v>0</v>
      </c>
      <c r="J29" s="155">
        <v>0</v>
      </c>
      <c r="K29" s="154">
        <v>0</v>
      </c>
      <c r="L29" s="153">
        <v>0</v>
      </c>
    </row>
    <row r="30" spans="2:12" ht="39" customHeight="1" x14ac:dyDescent="0.25">
      <c r="B30" s="341"/>
      <c r="C30" s="341"/>
      <c r="D30" s="408"/>
      <c r="E30" s="7" t="s">
        <v>395</v>
      </c>
      <c r="F30" s="154">
        <v>497354</v>
      </c>
      <c r="G30" s="154">
        <v>25200</v>
      </c>
      <c r="H30" s="154">
        <v>0</v>
      </c>
      <c r="I30" s="154">
        <v>0</v>
      </c>
      <c r="J30" s="155">
        <v>0</v>
      </c>
      <c r="K30" s="154">
        <v>0</v>
      </c>
      <c r="L30" s="153">
        <v>0</v>
      </c>
    </row>
    <row r="31" spans="2:12" ht="21" customHeight="1" x14ac:dyDescent="0.25">
      <c r="B31" s="311">
        <v>15</v>
      </c>
      <c r="C31" s="311">
        <v>2</v>
      </c>
      <c r="D31" s="407" t="s">
        <v>210</v>
      </c>
      <c r="E31" s="7" t="s">
        <v>391</v>
      </c>
      <c r="F31" s="153">
        <f>F32+F36+F37+F38+F39</f>
        <v>21000</v>
      </c>
      <c r="G31" s="153">
        <f t="shared" ref="G31:L31" si="4">G32+G36+G37+G38+G39</f>
        <v>14069</v>
      </c>
      <c r="H31" s="153">
        <f t="shared" si="4"/>
        <v>12735.1</v>
      </c>
      <c r="I31" s="153">
        <f t="shared" si="4"/>
        <v>8370</v>
      </c>
      <c r="J31" s="153">
        <f t="shared" si="4"/>
        <v>4185</v>
      </c>
      <c r="K31" s="153">
        <f t="shared" si="4"/>
        <v>4185</v>
      </c>
      <c r="L31" s="153">
        <f t="shared" si="4"/>
        <v>0</v>
      </c>
    </row>
    <row r="32" spans="2:12" ht="30.75" customHeight="1" x14ac:dyDescent="0.25">
      <c r="B32" s="393"/>
      <c r="C32" s="393"/>
      <c r="D32" s="425"/>
      <c r="E32" s="7" t="s">
        <v>397</v>
      </c>
      <c r="F32" s="153">
        <f>'Приложение 4'!M33</f>
        <v>21000</v>
      </c>
      <c r="G32" s="153">
        <f>'Приложение 4'!N33</f>
        <v>14069</v>
      </c>
      <c r="H32" s="153">
        <f>'Приложение 4'!O33</f>
        <v>12735.1</v>
      </c>
      <c r="I32" s="153">
        <f>'Приложение 4'!P33</f>
        <v>8370</v>
      </c>
      <c r="J32" s="153">
        <f>'Приложение 4'!Q33</f>
        <v>4185</v>
      </c>
      <c r="K32" s="153">
        <f>'Приложение 4'!R33</f>
        <v>4185</v>
      </c>
      <c r="L32" s="153">
        <f>'Приложение 4'!S33</f>
        <v>0</v>
      </c>
    </row>
    <row r="33" spans="2:12" ht="32.25" customHeight="1" x14ac:dyDescent="0.25">
      <c r="B33" s="393"/>
      <c r="C33" s="393"/>
      <c r="D33" s="425"/>
      <c r="E33" s="162" t="s">
        <v>392</v>
      </c>
      <c r="F33" s="153">
        <v>0</v>
      </c>
      <c r="G33" s="153">
        <v>0</v>
      </c>
      <c r="H33" s="153">
        <v>0</v>
      </c>
      <c r="I33" s="155">
        <v>0</v>
      </c>
      <c r="J33" s="267">
        <v>0</v>
      </c>
      <c r="K33" s="154">
        <v>0</v>
      </c>
      <c r="L33" s="153">
        <v>0</v>
      </c>
    </row>
    <row r="34" spans="2:12" ht="39" customHeight="1" x14ac:dyDescent="0.25">
      <c r="B34" s="393"/>
      <c r="C34" s="393"/>
      <c r="D34" s="425"/>
      <c r="E34" s="151" t="s">
        <v>393</v>
      </c>
      <c r="F34" s="262">
        <v>0</v>
      </c>
      <c r="G34" s="262">
        <v>0</v>
      </c>
      <c r="H34" s="262">
        <v>0</v>
      </c>
      <c r="I34" s="262">
        <v>0</v>
      </c>
      <c r="J34" s="262">
        <v>0</v>
      </c>
      <c r="K34" s="268">
        <v>0</v>
      </c>
      <c r="L34" s="153">
        <v>0</v>
      </c>
    </row>
    <row r="35" spans="2:12" ht="50.25" customHeight="1" x14ac:dyDescent="0.25">
      <c r="B35" s="393"/>
      <c r="C35" s="393"/>
      <c r="D35" s="425"/>
      <c r="E35" s="150" t="s">
        <v>398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269">
        <v>0</v>
      </c>
      <c r="L35" s="266">
        <v>0</v>
      </c>
    </row>
    <row r="36" spans="2:12" ht="47.25" customHeight="1" x14ac:dyDescent="0.25">
      <c r="B36" s="393"/>
      <c r="C36" s="393"/>
      <c r="D36" s="425"/>
      <c r="E36" s="150" t="s">
        <v>399</v>
      </c>
      <c r="F36" s="155">
        <v>0</v>
      </c>
      <c r="G36" s="155">
        <v>0</v>
      </c>
      <c r="H36" s="155">
        <v>0</v>
      </c>
      <c r="I36" s="155">
        <v>0</v>
      </c>
      <c r="J36" s="155">
        <v>0</v>
      </c>
      <c r="K36" s="268">
        <v>0</v>
      </c>
      <c r="L36" s="153">
        <v>0</v>
      </c>
    </row>
    <row r="37" spans="2:12" ht="61.5" customHeight="1" x14ac:dyDescent="0.25">
      <c r="B37" s="393"/>
      <c r="C37" s="393"/>
      <c r="D37" s="425"/>
      <c r="E37" s="151" t="s">
        <v>394</v>
      </c>
      <c r="F37" s="262">
        <v>0</v>
      </c>
      <c r="G37" s="262">
        <v>0</v>
      </c>
      <c r="H37" s="262">
        <v>0</v>
      </c>
      <c r="I37" s="262">
        <v>0</v>
      </c>
      <c r="J37" s="262">
        <v>0</v>
      </c>
      <c r="K37" s="268">
        <v>0</v>
      </c>
      <c r="L37" s="153">
        <v>0</v>
      </c>
    </row>
    <row r="38" spans="2:12" ht="46.5" customHeight="1" x14ac:dyDescent="0.25">
      <c r="B38" s="393"/>
      <c r="C38" s="393"/>
      <c r="D38" s="425"/>
      <c r="E38" s="150" t="s">
        <v>400</v>
      </c>
      <c r="F38" s="155">
        <v>0</v>
      </c>
      <c r="G38" s="155">
        <v>0</v>
      </c>
      <c r="H38" s="155">
        <v>0</v>
      </c>
      <c r="I38" s="155">
        <v>0</v>
      </c>
      <c r="J38" s="155">
        <v>0</v>
      </c>
      <c r="K38" s="269">
        <v>0</v>
      </c>
      <c r="L38" s="266">
        <v>0</v>
      </c>
    </row>
    <row r="39" spans="2:12" ht="21" customHeight="1" x14ac:dyDescent="0.25">
      <c r="B39" s="422"/>
      <c r="C39" s="422"/>
      <c r="D39" s="403"/>
      <c r="E39" s="151" t="s">
        <v>401</v>
      </c>
      <c r="F39" s="262">
        <v>0</v>
      </c>
      <c r="G39" s="262">
        <v>0</v>
      </c>
      <c r="H39" s="262">
        <v>0</v>
      </c>
      <c r="I39" s="262">
        <v>0</v>
      </c>
      <c r="J39" s="262">
        <v>0</v>
      </c>
      <c r="K39" s="269">
        <v>0</v>
      </c>
      <c r="L39" s="266">
        <v>0</v>
      </c>
    </row>
    <row r="40" spans="2:12" ht="35.25" customHeight="1" x14ac:dyDescent="0.25">
      <c r="B40" s="372">
        <v>15</v>
      </c>
      <c r="C40" s="372">
        <v>3</v>
      </c>
      <c r="D40" s="409" t="s">
        <v>222</v>
      </c>
      <c r="E40" s="151" t="s">
        <v>391</v>
      </c>
      <c r="F40" s="262">
        <f>F41+F45+F46+F48</f>
        <v>16113040.9</v>
      </c>
      <c r="G40" s="262">
        <f t="shared" ref="G40:L40" si="5">G41+G45+G46+G48</f>
        <v>14051342.6</v>
      </c>
      <c r="H40" s="262">
        <f t="shared" si="5"/>
        <v>0</v>
      </c>
      <c r="I40" s="262">
        <f t="shared" si="5"/>
        <v>0</v>
      </c>
      <c r="J40" s="262">
        <f t="shared" si="5"/>
        <v>0</v>
      </c>
      <c r="K40" s="262">
        <f t="shared" si="5"/>
        <v>0</v>
      </c>
      <c r="L40" s="262">
        <f t="shared" si="5"/>
        <v>0</v>
      </c>
    </row>
    <row r="41" spans="2:12" ht="36" customHeight="1" x14ac:dyDescent="0.25">
      <c r="B41" s="393"/>
      <c r="C41" s="393"/>
      <c r="D41" s="425"/>
      <c r="E41" s="150" t="s">
        <v>397</v>
      </c>
      <c r="F41" s="155">
        <v>0</v>
      </c>
      <c r="G41" s="155">
        <v>0</v>
      </c>
      <c r="H41" s="155">
        <v>0</v>
      </c>
      <c r="I41" s="155">
        <v>0</v>
      </c>
      <c r="J41" s="155">
        <v>0</v>
      </c>
      <c r="K41" s="269">
        <v>0</v>
      </c>
      <c r="L41" s="266">
        <v>0</v>
      </c>
    </row>
    <row r="42" spans="2:12" ht="33" customHeight="1" x14ac:dyDescent="0.25">
      <c r="B42" s="393"/>
      <c r="C42" s="393"/>
      <c r="D42" s="425"/>
      <c r="E42" s="151" t="s">
        <v>392</v>
      </c>
      <c r="F42" s="262">
        <v>0</v>
      </c>
      <c r="G42" s="262">
        <v>0</v>
      </c>
      <c r="H42" s="262">
        <v>0</v>
      </c>
      <c r="I42" s="262">
        <v>0</v>
      </c>
      <c r="J42" s="262">
        <v>0</v>
      </c>
      <c r="K42" s="270">
        <v>0</v>
      </c>
      <c r="L42" s="153">
        <v>0</v>
      </c>
    </row>
    <row r="43" spans="2:12" ht="32.25" customHeight="1" x14ac:dyDescent="0.25">
      <c r="B43" s="393"/>
      <c r="C43" s="393"/>
      <c r="D43" s="425"/>
      <c r="E43" s="151" t="s">
        <v>393</v>
      </c>
      <c r="F43" s="262">
        <v>0</v>
      </c>
      <c r="G43" s="262">
        <v>0</v>
      </c>
      <c r="H43" s="262">
        <v>0</v>
      </c>
      <c r="I43" s="262">
        <v>0</v>
      </c>
      <c r="J43" s="262">
        <v>0</v>
      </c>
      <c r="K43" s="154">
        <v>0</v>
      </c>
      <c r="L43" s="153">
        <v>0</v>
      </c>
    </row>
    <row r="44" spans="2:12" ht="48" customHeight="1" x14ac:dyDescent="0.25">
      <c r="B44" s="393"/>
      <c r="C44" s="393"/>
      <c r="D44" s="425"/>
      <c r="E44" s="150" t="s">
        <v>398</v>
      </c>
      <c r="F44" s="155">
        <v>0</v>
      </c>
      <c r="G44" s="155">
        <v>0</v>
      </c>
      <c r="H44" s="155">
        <v>0</v>
      </c>
      <c r="I44" s="155">
        <v>0</v>
      </c>
      <c r="J44" s="155">
        <v>0</v>
      </c>
      <c r="K44" s="269">
        <v>0</v>
      </c>
      <c r="L44" s="266">
        <v>0</v>
      </c>
    </row>
    <row r="45" spans="2:12" ht="48" customHeight="1" x14ac:dyDescent="0.25">
      <c r="B45" s="393"/>
      <c r="C45" s="393"/>
      <c r="D45" s="425"/>
      <c r="E45" s="150" t="s">
        <v>399</v>
      </c>
      <c r="F45" s="155">
        <v>0</v>
      </c>
      <c r="G45" s="155">
        <v>0</v>
      </c>
      <c r="H45" s="155">
        <v>0</v>
      </c>
      <c r="I45" s="155">
        <v>0</v>
      </c>
      <c r="J45" s="155">
        <v>0</v>
      </c>
      <c r="K45" s="268">
        <v>0</v>
      </c>
      <c r="L45" s="153">
        <v>0</v>
      </c>
    </row>
    <row r="46" spans="2:12" ht="64.5" customHeight="1" x14ac:dyDescent="0.25">
      <c r="B46" s="393"/>
      <c r="C46" s="393"/>
      <c r="D46" s="425"/>
      <c r="E46" s="150" t="s">
        <v>394</v>
      </c>
      <c r="F46" s="155">
        <v>0</v>
      </c>
      <c r="G46" s="155">
        <v>0</v>
      </c>
      <c r="H46" s="155">
        <v>0</v>
      </c>
      <c r="I46" s="155">
        <v>0</v>
      </c>
      <c r="J46" s="155">
        <v>0</v>
      </c>
      <c r="K46" s="268">
        <v>0</v>
      </c>
      <c r="L46" s="153">
        <v>0</v>
      </c>
    </row>
    <row r="47" spans="2:12" ht="46.5" customHeight="1" x14ac:dyDescent="0.25">
      <c r="B47" s="393"/>
      <c r="C47" s="393"/>
      <c r="D47" s="425"/>
      <c r="E47" s="150" t="s">
        <v>400</v>
      </c>
      <c r="F47" s="155">
        <v>0</v>
      </c>
      <c r="G47" s="155">
        <v>0</v>
      </c>
      <c r="H47" s="155">
        <v>0</v>
      </c>
      <c r="I47" s="155">
        <v>0</v>
      </c>
      <c r="J47" s="155">
        <v>0</v>
      </c>
      <c r="K47" s="268">
        <v>0</v>
      </c>
      <c r="L47" s="153">
        <v>0</v>
      </c>
    </row>
    <row r="48" spans="2:12" ht="18.75" customHeight="1" x14ac:dyDescent="0.25">
      <c r="B48" s="394"/>
      <c r="C48" s="394"/>
      <c r="D48" s="400"/>
      <c r="E48" s="151" t="s">
        <v>401</v>
      </c>
      <c r="F48" s="262">
        <v>16113040.9</v>
      </c>
      <c r="G48" s="262">
        <v>14051342.6</v>
      </c>
      <c r="H48" s="262">
        <v>0</v>
      </c>
      <c r="I48" s="262">
        <v>0</v>
      </c>
      <c r="J48" s="262">
        <v>0</v>
      </c>
      <c r="K48" s="268">
        <v>0</v>
      </c>
      <c r="L48" s="153">
        <v>0</v>
      </c>
    </row>
    <row r="49" spans="2:12" ht="18.75" customHeight="1" x14ac:dyDescent="0.25">
      <c r="B49" s="372">
        <v>15</v>
      </c>
      <c r="C49" s="372">
        <v>4</v>
      </c>
      <c r="D49" s="409" t="s">
        <v>396</v>
      </c>
      <c r="E49" s="271" t="s">
        <v>391</v>
      </c>
      <c r="F49" s="262">
        <f>F50+F54+F55+F56+F57</f>
        <v>0</v>
      </c>
      <c r="G49" s="262">
        <f t="shared" ref="G49:L49" si="6">G50+G54+G55+G56+G57</f>
        <v>1600</v>
      </c>
      <c r="H49" s="262">
        <f t="shared" si="6"/>
        <v>0</v>
      </c>
      <c r="I49" s="262">
        <f t="shared" si="6"/>
        <v>1600</v>
      </c>
      <c r="J49" s="262">
        <f t="shared" si="6"/>
        <v>400</v>
      </c>
      <c r="K49" s="262">
        <f t="shared" si="6"/>
        <v>0</v>
      </c>
      <c r="L49" s="262">
        <f t="shared" si="6"/>
        <v>0</v>
      </c>
    </row>
    <row r="50" spans="2:12" ht="34.5" customHeight="1" x14ac:dyDescent="0.25">
      <c r="B50" s="394"/>
      <c r="C50" s="394"/>
      <c r="D50" s="400"/>
      <c r="E50" s="149" t="s">
        <v>397</v>
      </c>
      <c r="F50" s="155">
        <v>0</v>
      </c>
      <c r="G50" s="155">
        <v>1600</v>
      </c>
      <c r="H50" s="155">
        <f>'[1]Приложение 1'!O42</f>
        <v>0</v>
      </c>
      <c r="I50" s="155">
        <f>'[1]Приложение 1'!P42</f>
        <v>1600</v>
      </c>
      <c r="J50" s="155">
        <f>'[1]Приложение 1'!Q42</f>
        <v>400</v>
      </c>
      <c r="K50" s="155">
        <f>'[1]Приложение 1'!R42</f>
        <v>0</v>
      </c>
      <c r="L50" s="155">
        <f>'[1]Приложение 1'!S42</f>
        <v>0</v>
      </c>
    </row>
    <row r="51" spans="2:12" ht="31.5" x14ac:dyDescent="0.25">
      <c r="B51" s="394"/>
      <c r="C51" s="394"/>
      <c r="D51" s="400"/>
      <c r="E51" s="149" t="s">
        <v>392</v>
      </c>
      <c r="F51" s="155">
        <v>0</v>
      </c>
      <c r="G51" s="155">
        <v>0</v>
      </c>
      <c r="H51" s="155">
        <v>0</v>
      </c>
      <c r="I51" s="155">
        <v>0</v>
      </c>
      <c r="J51" s="155">
        <v>0</v>
      </c>
      <c r="K51" s="268">
        <v>0</v>
      </c>
      <c r="L51" s="153">
        <v>0</v>
      </c>
    </row>
    <row r="52" spans="2:12" ht="33" customHeight="1" x14ac:dyDescent="0.25">
      <c r="B52" s="394"/>
      <c r="C52" s="394"/>
      <c r="D52" s="400"/>
      <c r="E52" s="149" t="s">
        <v>393</v>
      </c>
      <c r="F52" s="155">
        <v>0</v>
      </c>
      <c r="G52" s="155">
        <v>0</v>
      </c>
      <c r="H52" s="155">
        <v>0</v>
      </c>
      <c r="I52" s="155">
        <v>0</v>
      </c>
      <c r="J52" s="155">
        <v>0</v>
      </c>
      <c r="K52" s="268">
        <v>0</v>
      </c>
      <c r="L52" s="153">
        <v>0</v>
      </c>
    </row>
    <row r="53" spans="2:12" ht="52.5" customHeight="1" x14ac:dyDescent="0.25">
      <c r="B53" s="394"/>
      <c r="C53" s="394"/>
      <c r="D53" s="400"/>
      <c r="E53" s="271" t="s">
        <v>398</v>
      </c>
      <c r="F53" s="262">
        <v>0</v>
      </c>
      <c r="G53" s="262">
        <v>0</v>
      </c>
      <c r="H53" s="262">
        <v>0</v>
      </c>
      <c r="I53" s="262">
        <v>0</v>
      </c>
      <c r="J53" s="262">
        <v>0</v>
      </c>
      <c r="K53" s="268">
        <v>0</v>
      </c>
      <c r="L53" s="153">
        <v>0</v>
      </c>
    </row>
    <row r="54" spans="2:12" ht="48" customHeight="1" x14ac:dyDescent="0.25">
      <c r="B54" s="394"/>
      <c r="C54" s="394"/>
      <c r="D54" s="400"/>
      <c r="E54" s="149" t="s">
        <v>399</v>
      </c>
      <c r="F54" s="155">
        <v>0</v>
      </c>
      <c r="G54" s="155">
        <v>0</v>
      </c>
      <c r="H54" s="155">
        <v>0</v>
      </c>
      <c r="I54" s="155">
        <v>0</v>
      </c>
      <c r="J54" s="155">
        <v>0</v>
      </c>
      <c r="K54" s="268">
        <v>0</v>
      </c>
      <c r="L54" s="153">
        <v>0</v>
      </c>
    </row>
    <row r="55" spans="2:12" ht="67.5" customHeight="1" x14ac:dyDescent="0.25">
      <c r="B55" s="394"/>
      <c r="C55" s="394"/>
      <c r="D55" s="400"/>
      <c r="E55" s="271" t="s">
        <v>394</v>
      </c>
      <c r="F55" s="262">
        <v>0</v>
      </c>
      <c r="G55" s="262">
        <v>0</v>
      </c>
      <c r="H55" s="262">
        <v>0</v>
      </c>
      <c r="I55" s="262">
        <v>0</v>
      </c>
      <c r="J55" s="262">
        <v>0</v>
      </c>
      <c r="K55" s="268">
        <v>0</v>
      </c>
      <c r="L55" s="153">
        <v>0</v>
      </c>
    </row>
    <row r="56" spans="2:12" ht="48" customHeight="1" x14ac:dyDescent="0.25">
      <c r="B56" s="394"/>
      <c r="C56" s="394"/>
      <c r="D56" s="400"/>
      <c r="E56" s="271" t="s">
        <v>400</v>
      </c>
      <c r="F56" s="262">
        <v>0</v>
      </c>
      <c r="G56" s="262">
        <v>0</v>
      </c>
      <c r="H56" s="262">
        <v>0</v>
      </c>
      <c r="I56" s="262">
        <v>0</v>
      </c>
      <c r="J56" s="262">
        <v>0</v>
      </c>
      <c r="K56" s="272">
        <v>0</v>
      </c>
      <c r="L56" s="153">
        <v>0</v>
      </c>
    </row>
    <row r="57" spans="2:12" ht="18" customHeight="1" x14ac:dyDescent="0.25">
      <c r="B57" s="422"/>
      <c r="C57" s="422"/>
      <c r="D57" s="403"/>
      <c r="E57" s="271" t="s">
        <v>401</v>
      </c>
      <c r="F57" s="262">
        <v>0</v>
      </c>
      <c r="G57" s="262">
        <v>0</v>
      </c>
      <c r="H57" s="262">
        <v>0</v>
      </c>
      <c r="I57" s="262">
        <v>0</v>
      </c>
      <c r="J57" s="262">
        <v>0</v>
      </c>
      <c r="K57" s="272">
        <v>0</v>
      </c>
      <c r="L57" s="153">
        <v>0</v>
      </c>
    </row>
    <row r="58" spans="2:12" ht="18.75" customHeight="1" x14ac:dyDescent="0.25">
      <c r="B58" s="372">
        <v>15</v>
      </c>
      <c r="C58" s="372">
        <v>5</v>
      </c>
      <c r="D58" s="409" t="s">
        <v>235</v>
      </c>
      <c r="E58" s="150" t="s">
        <v>391</v>
      </c>
      <c r="F58" s="155">
        <f>F59+F63+F64+F65+F66</f>
        <v>34089.5</v>
      </c>
      <c r="G58" s="155">
        <f t="shared" ref="G58:L58" si="7">G59+G63+G64+G65+G66</f>
        <v>34642.400000000001</v>
      </c>
      <c r="H58" s="155">
        <f t="shared" si="7"/>
        <v>37500.800000000003</v>
      </c>
      <c r="I58" s="155">
        <f t="shared" si="7"/>
        <v>26857</v>
      </c>
      <c r="J58" s="155">
        <f t="shared" si="7"/>
        <v>27830.2</v>
      </c>
      <c r="K58" s="155">
        <f t="shared" si="7"/>
        <v>28967.4</v>
      </c>
      <c r="L58" s="155">
        <f t="shared" si="7"/>
        <v>26428.3</v>
      </c>
    </row>
    <row r="59" spans="2:12" ht="36" customHeight="1" x14ac:dyDescent="0.25">
      <c r="B59" s="394"/>
      <c r="C59" s="394"/>
      <c r="D59" s="400"/>
      <c r="E59" s="150" t="s">
        <v>397</v>
      </c>
      <c r="F59" s="155">
        <v>34089.5</v>
      </c>
      <c r="G59" s="155">
        <v>34642.400000000001</v>
      </c>
      <c r="H59" s="155">
        <f>'[1]Приложение 1'!O43</f>
        <v>37500.800000000003</v>
      </c>
      <c r="I59" s="155">
        <f>'Приложение 4'!P44</f>
        <v>26857</v>
      </c>
      <c r="J59" s="155">
        <f>'Приложение 4'!Q44</f>
        <v>27830.2</v>
      </c>
      <c r="K59" s="155">
        <f>'Приложение 4'!R44</f>
        <v>28967.4</v>
      </c>
      <c r="L59" s="155">
        <f>'Приложение 4'!S44</f>
        <v>26428.3</v>
      </c>
    </row>
    <row r="60" spans="2:12" ht="32.25" customHeight="1" x14ac:dyDescent="0.25">
      <c r="B60" s="394"/>
      <c r="C60" s="394"/>
      <c r="D60" s="400"/>
      <c r="E60" s="150" t="s">
        <v>392</v>
      </c>
      <c r="F60" s="155">
        <v>0</v>
      </c>
      <c r="G60" s="155">
        <v>0</v>
      </c>
      <c r="H60" s="155">
        <v>0</v>
      </c>
      <c r="I60" s="155">
        <v>0</v>
      </c>
      <c r="J60" s="155">
        <v>0</v>
      </c>
      <c r="K60" s="268">
        <v>0</v>
      </c>
      <c r="L60" s="153">
        <v>0</v>
      </c>
    </row>
    <row r="61" spans="2:12" ht="31.5" x14ac:dyDescent="0.25">
      <c r="B61" s="394"/>
      <c r="C61" s="394"/>
      <c r="D61" s="400"/>
      <c r="E61" s="150" t="s">
        <v>393</v>
      </c>
      <c r="F61" s="155">
        <v>0</v>
      </c>
      <c r="G61" s="155">
        <v>0</v>
      </c>
      <c r="H61" s="155">
        <v>0</v>
      </c>
      <c r="I61" s="155">
        <v>0</v>
      </c>
      <c r="J61" s="155">
        <v>0</v>
      </c>
      <c r="K61" s="268">
        <v>0</v>
      </c>
      <c r="L61" s="153">
        <v>0</v>
      </c>
    </row>
    <row r="62" spans="2:12" ht="47.25" customHeight="1" x14ac:dyDescent="0.25">
      <c r="B62" s="394"/>
      <c r="C62" s="394"/>
      <c r="D62" s="400"/>
      <c r="E62" s="150" t="s">
        <v>398</v>
      </c>
      <c r="F62" s="155"/>
      <c r="G62" s="155"/>
      <c r="H62" s="155"/>
      <c r="I62" s="155"/>
      <c r="J62" s="155"/>
      <c r="K62" s="268"/>
      <c r="L62" s="153">
        <v>0</v>
      </c>
    </row>
    <row r="63" spans="2:12" ht="51.75" customHeight="1" x14ac:dyDescent="0.25">
      <c r="B63" s="394"/>
      <c r="C63" s="394"/>
      <c r="D63" s="400"/>
      <c r="E63" s="150" t="s">
        <v>399</v>
      </c>
      <c r="F63" s="155">
        <v>0</v>
      </c>
      <c r="G63" s="155">
        <v>0</v>
      </c>
      <c r="H63" s="155">
        <v>0</v>
      </c>
      <c r="I63" s="155">
        <v>0</v>
      </c>
      <c r="J63" s="155">
        <v>0</v>
      </c>
      <c r="K63" s="268">
        <v>0</v>
      </c>
      <c r="L63" s="153">
        <v>0</v>
      </c>
    </row>
    <row r="64" spans="2:12" ht="65.25" customHeight="1" x14ac:dyDescent="0.25">
      <c r="B64" s="394"/>
      <c r="C64" s="394"/>
      <c r="D64" s="400"/>
      <c r="E64" s="151" t="s">
        <v>394</v>
      </c>
      <c r="F64" s="262">
        <v>0</v>
      </c>
      <c r="G64" s="262">
        <v>0</v>
      </c>
      <c r="H64" s="262">
        <v>0</v>
      </c>
      <c r="I64" s="262">
        <v>0</v>
      </c>
      <c r="J64" s="262">
        <v>0</v>
      </c>
      <c r="K64" s="268">
        <v>0</v>
      </c>
      <c r="L64" s="153">
        <v>0</v>
      </c>
    </row>
    <row r="65" spans="2:12" ht="48" customHeight="1" x14ac:dyDescent="0.25">
      <c r="B65" s="394"/>
      <c r="C65" s="394"/>
      <c r="D65" s="400"/>
      <c r="E65" s="150" t="s">
        <v>400</v>
      </c>
      <c r="F65" s="155">
        <v>0</v>
      </c>
      <c r="G65" s="155">
        <v>0</v>
      </c>
      <c r="H65" s="155">
        <v>0</v>
      </c>
      <c r="I65" s="155">
        <v>0</v>
      </c>
      <c r="J65" s="155">
        <v>0</v>
      </c>
      <c r="K65" s="268">
        <v>0</v>
      </c>
      <c r="L65" s="153">
        <v>0</v>
      </c>
    </row>
    <row r="66" spans="2:12" ht="15.75" x14ac:dyDescent="0.25">
      <c r="B66" s="422"/>
      <c r="C66" s="422"/>
      <c r="D66" s="403"/>
      <c r="E66" s="150" t="s">
        <v>401</v>
      </c>
      <c r="F66" s="155">
        <v>0</v>
      </c>
      <c r="G66" s="155">
        <v>0</v>
      </c>
      <c r="H66" s="155">
        <v>0</v>
      </c>
      <c r="I66" s="155">
        <v>0</v>
      </c>
      <c r="J66" s="155">
        <v>0</v>
      </c>
      <c r="K66" s="268">
        <v>0</v>
      </c>
      <c r="L66" s="153">
        <v>0</v>
      </c>
    </row>
    <row r="67" spans="2:12" ht="15.75" x14ac:dyDescent="0.25">
      <c r="B67" s="372">
        <v>15</v>
      </c>
      <c r="C67" s="372">
        <v>6</v>
      </c>
      <c r="D67" s="409" t="s">
        <v>380</v>
      </c>
      <c r="E67" s="150" t="s">
        <v>391</v>
      </c>
      <c r="F67" s="155">
        <f>F68+F72+F73+F74+F75</f>
        <v>46575.8</v>
      </c>
      <c r="G67" s="155">
        <f t="shared" ref="G67:L67" si="8">G68+G72+G73+G74+G75</f>
        <v>46182.2</v>
      </c>
      <c r="H67" s="155">
        <f t="shared" si="8"/>
        <v>27025.200000000001</v>
      </c>
      <c r="I67" s="155">
        <f t="shared" si="8"/>
        <v>27378</v>
      </c>
      <c r="J67" s="155">
        <f t="shared" si="8"/>
        <v>42198</v>
      </c>
      <c r="K67" s="155">
        <f t="shared" si="8"/>
        <v>42186.3</v>
      </c>
      <c r="L67" s="155">
        <f t="shared" si="8"/>
        <v>0</v>
      </c>
    </row>
    <row r="68" spans="2:12" ht="31.5" x14ac:dyDescent="0.25">
      <c r="B68" s="394"/>
      <c r="C68" s="394"/>
      <c r="D68" s="400"/>
      <c r="E68" s="151" t="s">
        <v>397</v>
      </c>
      <c r="F68" s="262">
        <f>'Приложение 4'!M46</f>
        <v>46575.8</v>
      </c>
      <c r="G68" s="262">
        <f>'Приложение 4'!N46</f>
        <v>46182.2</v>
      </c>
      <c r="H68" s="262">
        <f>'Приложение 4'!O46</f>
        <v>27025.200000000001</v>
      </c>
      <c r="I68" s="262">
        <f>'Приложение 4'!P46</f>
        <v>27378</v>
      </c>
      <c r="J68" s="262">
        <f>'Приложение 4'!Q46</f>
        <v>42198</v>
      </c>
      <c r="K68" s="262">
        <f>'Приложение 4'!R46</f>
        <v>42186.3</v>
      </c>
      <c r="L68" s="262">
        <f>'Приложение 4'!S46</f>
        <v>0</v>
      </c>
    </row>
    <row r="69" spans="2:12" ht="31.5" x14ac:dyDescent="0.25">
      <c r="B69" s="394"/>
      <c r="C69" s="394"/>
      <c r="D69" s="400"/>
      <c r="E69" s="151" t="s">
        <v>392</v>
      </c>
      <c r="F69" s="262">
        <v>0</v>
      </c>
      <c r="G69" s="262">
        <v>0</v>
      </c>
      <c r="H69" s="262">
        <v>0</v>
      </c>
      <c r="I69" s="262">
        <v>0</v>
      </c>
      <c r="J69" s="262">
        <v>0</v>
      </c>
      <c r="K69" s="268">
        <v>0</v>
      </c>
      <c r="L69" s="153">
        <v>0</v>
      </c>
    </row>
    <row r="70" spans="2:12" ht="31.5" x14ac:dyDescent="0.25">
      <c r="B70" s="394"/>
      <c r="C70" s="394"/>
      <c r="D70" s="400"/>
      <c r="E70" s="150" t="s">
        <v>393</v>
      </c>
      <c r="F70" s="155">
        <v>0</v>
      </c>
      <c r="G70" s="155">
        <v>0</v>
      </c>
      <c r="H70" s="155">
        <v>0</v>
      </c>
      <c r="I70" s="155">
        <v>0</v>
      </c>
      <c r="J70" s="155">
        <v>0</v>
      </c>
      <c r="K70" s="268">
        <v>0</v>
      </c>
      <c r="L70" s="153">
        <v>0</v>
      </c>
    </row>
    <row r="71" spans="2:12" ht="51" customHeight="1" x14ac:dyDescent="0.25">
      <c r="B71" s="394"/>
      <c r="C71" s="394"/>
      <c r="D71" s="400"/>
      <c r="E71" s="150" t="s">
        <v>398</v>
      </c>
      <c r="F71" s="155">
        <v>28875.8</v>
      </c>
      <c r="G71" s="155">
        <v>26982.2</v>
      </c>
      <c r="H71" s="155">
        <v>17712.900000000001</v>
      </c>
      <c r="I71" s="155">
        <v>16023.4</v>
      </c>
      <c r="J71" s="155">
        <v>28004.799999999999</v>
      </c>
      <c r="K71" s="268">
        <v>27993.1</v>
      </c>
      <c r="L71" s="153">
        <v>0</v>
      </c>
    </row>
    <row r="72" spans="2:12" ht="49.5" customHeight="1" x14ac:dyDescent="0.25">
      <c r="B72" s="394"/>
      <c r="C72" s="394"/>
      <c r="D72" s="400"/>
      <c r="E72" s="150" t="s">
        <v>399</v>
      </c>
      <c r="F72" s="155">
        <v>0</v>
      </c>
      <c r="G72" s="155">
        <v>0</v>
      </c>
      <c r="H72" s="155">
        <v>0</v>
      </c>
      <c r="I72" s="155">
        <v>0</v>
      </c>
      <c r="J72" s="155">
        <v>0</v>
      </c>
      <c r="K72" s="268">
        <v>0</v>
      </c>
      <c r="L72" s="153">
        <v>0</v>
      </c>
    </row>
    <row r="73" spans="2:12" ht="63" customHeight="1" x14ac:dyDescent="0.25">
      <c r="B73" s="394"/>
      <c r="C73" s="394"/>
      <c r="D73" s="400"/>
      <c r="E73" s="151" t="s">
        <v>394</v>
      </c>
      <c r="F73" s="262">
        <v>0</v>
      </c>
      <c r="G73" s="262">
        <v>0</v>
      </c>
      <c r="H73" s="262">
        <v>0</v>
      </c>
      <c r="I73" s="262">
        <v>0</v>
      </c>
      <c r="J73" s="262">
        <v>0</v>
      </c>
      <c r="K73" s="268">
        <v>0</v>
      </c>
      <c r="L73" s="153">
        <v>0</v>
      </c>
    </row>
    <row r="74" spans="2:12" ht="46.5" customHeight="1" x14ac:dyDescent="0.25">
      <c r="B74" s="394"/>
      <c r="C74" s="394"/>
      <c r="D74" s="400"/>
      <c r="E74" s="150" t="s">
        <v>400</v>
      </c>
      <c r="F74" s="155">
        <v>0</v>
      </c>
      <c r="G74" s="155">
        <v>0</v>
      </c>
      <c r="H74" s="155">
        <v>0</v>
      </c>
      <c r="I74" s="155">
        <v>0</v>
      </c>
      <c r="J74" s="155">
        <v>0</v>
      </c>
      <c r="K74" s="268">
        <v>0</v>
      </c>
      <c r="L74" s="153">
        <v>0</v>
      </c>
    </row>
    <row r="75" spans="2:12" ht="24" customHeight="1" x14ac:dyDescent="0.25">
      <c r="B75" s="418"/>
      <c r="C75" s="418"/>
      <c r="D75" s="400"/>
      <c r="E75" s="150" t="s">
        <v>401</v>
      </c>
      <c r="F75" s="155">
        <v>0</v>
      </c>
      <c r="G75" s="155">
        <v>0</v>
      </c>
      <c r="H75" s="155">
        <v>0</v>
      </c>
      <c r="I75" s="155">
        <v>0</v>
      </c>
      <c r="J75" s="155">
        <v>0</v>
      </c>
      <c r="K75" s="154">
        <v>0</v>
      </c>
      <c r="L75" s="153">
        <v>0</v>
      </c>
    </row>
    <row r="76" spans="2:12" ht="20.25" customHeight="1" x14ac:dyDescent="0.25">
      <c r="B76" s="372">
        <v>15</v>
      </c>
      <c r="C76" s="372">
        <v>7</v>
      </c>
      <c r="D76" s="409" t="s">
        <v>277</v>
      </c>
      <c r="E76" s="273" t="s">
        <v>391</v>
      </c>
      <c r="F76" s="274">
        <v>0</v>
      </c>
      <c r="G76" s="274">
        <v>0</v>
      </c>
      <c r="H76" s="274">
        <v>0</v>
      </c>
      <c r="I76" s="274">
        <v>0</v>
      </c>
      <c r="J76" s="274">
        <v>0</v>
      </c>
      <c r="K76" s="275">
        <v>0</v>
      </c>
      <c r="L76" s="274">
        <v>0</v>
      </c>
    </row>
    <row r="77" spans="2:12" ht="31.5" x14ac:dyDescent="0.25">
      <c r="B77" s="394"/>
      <c r="C77" s="394"/>
      <c r="D77" s="400"/>
      <c r="E77" s="273" t="s">
        <v>397</v>
      </c>
      <c r="F77" s="274">
        <v>0</v>
      </c>
      <c r="G77" s="274">
        <v>0</v>
      </c>
      <c r="H77" s="274">
        <v>0</v>
      </c>
      <c r="I77" s="274">
        <v>0</v>
      </c>
      <c r="J77" s="274">
        <v>0</v>
      </c>
      <c r="K77" s="275">
        <v>0</v>
      </c>
      <c r="L77" s="274">
        <v>0</v>
      </c>
    </row>
    <row r="78" spans="2:12" ht="31.5" x14ac:dyDescent="0.25">
      <c r="B78" s="394"/>
      <c r="C78" s="394"/>
      <c r="D78" s="400"/>
      <c r="E78" s="273" t="s">
        <v>392</v>
      </c>
      <c r="F78" s="274">
        <v>0</v>
      </c>
      <c r="G78" s="274">
        <v>0</v>
      </c>
      <c r="H78" s="274">
        <v>0</v>
      </c>
      <c r="I78" s="274">
        <v>0</v>
      </c>
      <c r="J78" s="274">
        <v>0</v>
      </c>
      <c r="K78" s="275">
        <v>0</v>
      </c>
      <c r="L78" s="274">
        <v>0</v>
      </c>
    </row>
    <row r="79" spans="2:12" ht="31.5" x14ac:dyDescent="0.25">
      <c r="B79" s="394"/>
      <c r="C79" s="394"/>
      <c r="D79" s="400"/>
      <c r="E79" s="273" t="s">
        <v>393</v>
      </c>
      <c r="F79" s="274">
        <v>0</v>
      </c>
      <c r="G79" s="274">
        <v>0</v>
      </c>
      <c r="H79" s="274">
        <v>0</v>
      </c>
      <c r="I79" s="274">
        <v>0</v>
      </c>
      <c r="J79" s="274">
        <v>0</v>
      </c>
      <c r="K79" s="275">
        <v>0</v>
      </c>
      <c r="L79" s="274">
        <v>0</v>
      </c>
    </row>
    <row r="80" spans="2:12" ht="47.25" x14ac:dyDescent="0.25">
      <c r="B80" s="394"/>
      <c r="C80" s="394"/>
      <c r="D80" s="400"/>
      <c r="E80" s="273" t="s">
        <v>398</v>
      </c>
      <c r="F80" s="274">
        <v>0</v>
      </c>
      <c r="G80" s="274">
        <v>0</v>
      </c>
      <c r="H80" s="274">
        <v>0</v>
      </c>
      <c r="I80" s="274">
        <v>0</v>
      </c>
      <c r="J80" s="274">
        <v>0</v>
      </c>
      <c r="K80" s="275">
        <v>0</v>
      </c>
      <c r="L80" s="274">
        <v>0</v>
      </c>
    </row>
    <row r="81" spans="2:12" ht="47.25" customHeight="1" x14ac:dyDescent="0.25">
      <c r="B81" s="394"/>
      <c r="C81" s="394"/>
      <c r="D81" s="400"/>
      <c r="E81" s="273" t="s">
        <v>399</v>
      </c>
      <c r="F81" s="274">
        <v>0</v>
      </c>
      <c r="G81" s="274">
        <v>0</v>
      </c>
      <c r="H81" s="274">
        <v>0</v>
      </c>
      <c r="I81" s="274">
        <v>0</v>
      </c>
      <c r="J81" s="274">
        <v>0</v>
      </c>
      <c r="K81" s="275">
        <v>0</v>
      </c>
      <c r="L81" s="274">
        <v>0</v>
      </c>
    </row>
    <row r="82" spans="2:12" ht="64.5" customHeight="1" x14ac:dyDescent="0.25">
      <c r="B82" s="394"/>
      <c r="C82" s="394"/>
      <c r="D82" s="400"/>
      <c r="E82" s="273" t="s">
        <v>394</v>
      </c>
      <c r="F82" s="274">
        <v>0</v>
      </c>
      <c r="G82" s="274">
        <v>0</v>
      </c>
      <c r="H82" s="274">
        <v>0</v>
      </c>
      <c r="I82" s="274">
        <v>0</v>
      </c>
      <c r="J82" s="274">
        <v>0</v>
      </c>
      <c r="K82" s="275">
        <v>0</v>
      </c>
      <c r="L82" s="274">
        <v>0</v>
      </c>
    </row>
    <row r="83" spans="2:12" ht="46.5" customHeight="1" x14ac:dyDescent="0.25">
      <c r="B83" s="394"/>
      <c r="C83" s="394"/>
      <c r="D83" s="400"/>
      <c r="E83" s="273" t="s">
        <v>400</v>
      </c>
      <c r="F83" s="274">
        <v>0</v>
      </c>
      <c r="G83" s="274">
        <v>0</v>
      </c>
      <c r="H83" s="274">
        <v>0</v>
      </c>
      <c r="I83" s="274">
        <v>0</v>
      </c>
      <c r="J83" s="274">
        <v>0</v>
      </c>
      <c r="K83" s="275">
        <v>0</v>
      </c>
      <c r="L83" s="274">
        <v>0</v>
      </c>
    </row>
    <row r="84" spans="2:12" ht="15.75" x14ac:dyDescent="0.25">
      <c r="B84" s="422"/>
      <c r="C84" s="422"/>
      <c r="D84" s="403"/>
      <c r="E84" s="273" t="s">
        <v>401</v>
      </c>
      <c r="F84" s="274">
        <v>0</v>
      </c>
      <c r="G84" s="274">
        <v>0</v>
      </c>
      <c r="H84" s="274">
        <v>0</v>
      </c>
      <c r="I84" s="274">
        <v>0</v>
      </c>
      <c r="J84" s="274">
        <v>0</v>
      </c>
      <c r="K84" s="275">
        <v>0</v>
      </c>
      <c r="L84" s="274">
        <v>0</v>
      </c>
    </row>
    <row r="85" spans="2:12" ht="15.75" x14ac:dyDescent="0.25">
      <c r="B85" s="372">
        <v>15</v>
      </c>
      <c r="C85" s="372">
        <v>8</v>
      </c>
      <c r="D85" s="409" t="s">
        <v>402</v>
      </c>
      <c r="E85" s="150" t="s">
        <v>391</v>
      </c>
      <c r="F85" s="274">
        <v>0</v>
      </c>
      <c r="G85" s="274">
        <v>0</v>
      </c>
      <c r="H85" s="274">
        <v>0</v>
      </c>
      <c r="I85" s="274">
        <v>0</v>
      </c>
      <c r="J85" s="274">
        <v>0</v>
      </c>
      <c r="K85" s="275">
        <v>0</v>
      </c>
      <c r="L85" s="274">
        <v>0</v>
      </c>
    </row>
    <row r="86" spans="2:12" ht="31.5" x14ac:dyDescent="0.25">
      <c r="B86" s="418"/>
      <c r="C86" s="418"/>
      <c r="D86" s="420"/>
      <c r="E86" s="150" t="s">
        <v>397</v>
      </c>
      <c r="F86" s="274">
        <v>0</v>
      </c>
      <c r="G86" s="274">
        <v>0</v>
      </c>
      <c r="H86" s="274">
        <v>0</v>
      </c>
      <c r="I86" s="274">
        <v>0</v>
      </c>
      <c r="J86" s="274">
        <v>0</v>
      </c>
      <c r="K86" s="275">
        <v>0</v>
      </c>
      <c r="L86" s="274">
        <v>0</v>
      </c>
    </row>
    <row r="87" spans="2:12" ht="31.5" x14ac:dyDescent="0.25">
      <c r="B87" s="418"/>
      <c r="C87" s="418"/>
      <c r="D87" s="420"/>
      <c r="E87" s="150" t="s">
        <v>392</v>
      </c>
      <c r="F87" s="274">
        <v>0</v>
      </c>
      <c r="G87" s="274">
        <v>0</v>
      </c>
      <c r="H87" s="274">
        <v>0</v>
      </c>
      <c r="I87" s="274">
        <v>0</v>
      </c>
      <c r="J87" s="274">
        <v>0</v>
      </c>
      <c r="K87" s="275">
        <v>0</v>
      </c>
      <c r="L87" s="274">
        <v>0</v>
      </c>
    </row>
    <row r="88" spans="2:12" ht="31.5" x14ac:dyDescent="0.25">
      <c r="B88" s="418"/>
      <c r="C88" s="418"/>
      <c r="D88" s="420"/>
      <c r="E88" s="150" t="s">
        <v>393</v>
      </c>
      <c r="F88" s="274">
        <v>0</v>
      </c>
      <c r="G88" s="274">
        <v>0</v>
      </c>
      <c r="H88" s="274">
        <v>0</v>
      </c>
      <c r="I88" s="274">
        <v>0</v>
      </c>
      <c r="J88" s="274">
        <v>0</v>
      </c>
      <c r="K88" s="275">
        <v>0</v>
      </c>
      <c r="L88" s="274">
        <v>0</v>
      </c>
    </row>
    <row r="89" spans="2:12" ht="47.25" x14ac:dyDescent="0.25">
      <c r="B89" s="418"/>
      <c r="C89" s="418"/>
      <c r="D89" s="420"/>
      <c r="E89" s="150" t="s">
        <v>398</v>
      </c>
      <c r="F89" s="276">
        <v>0</v>
      </c>
      <c r="G89" s="276">
        <v>0</v>
      </c>
      <c r="H89" s="276">
        <v>0</v>
      </c>
      <c r="I89" s="276">
        <v>0</v>
      </c>
      <c r="J89" s="276">
        <v>0</v>
      </c>
      <c r="K89" s="277" t="s">
        <v>366</v>
      </c>
      <c r="L89" s="276">
        <v>0</v>
      </c>
    </row>
    <row r="90" spans="2:12" ht="46.5" customHeight="1" x14ac:dyDescent="0.25">
      <c r="B90" s="418"/>
      <c r="C90" s="418"/>
      <c r="D90" s="420"/>
      <c r="E90" s="150" t="s">
        <v>399</v>
      </c>
      <c r="F90" s="278">
        <v>0</v>
      </c>
      <c r="G90" s="278">
        <v>0</v>
      </c>
      <c r="H90" s="278">
        <v>0</v>
      </c>
      <c r="I90" s="278">
        <v>0</v>
      </c>
      <c r="J90" s="278">
        <v>0</v>
      </c>
      <c r="K90" s="279" t="s">
        <v>366</v>
      </c>
      <c r="L90" s="278">
        <v>0</v>
      </c>
    </row>
    <row r="91" spans="2:12" ht="62.25" customHeight="1" x14ac:dyDescent="0.25">
      <c r="B91" s="418"/>
      <c r="C91" s="418"/>
      <c r="D91" s="420"/>
      <c r="E91" s="150" t="s">
        <v>394</v>
      </c>
      <c r="F91" s="278">
        <v>0</v>
      </c>
      <c r="G91" s="278">
        <v>0</v>
      </c>
      <c r="H91" s="278">
        <v>0</v>
      </c>
      <c r="I91" s="278">
        <v>0</v>
      </c>
      <c r="J91" s="278">
        <v>0</v>
      </c>
      <c r="K91" s="279" t="s">
        <v>366</v>
      </c>
      <c r="L91" s="278">
        <v>0</v>
      </c>
    </row>
    <row r="92" spans="2:12" ht="48" customHeight="1" x14ac:dyDescent="0.25">
      <c r="B92" s="418"/>
      <c r="C92" s="418"/>
      <c r="D92" s="420"/>
      <c r="E92" s="150" t="s">
        <v>400</v>
      </c>
      <c r="F92" s="278">
        <v>0</v>
      </c>
      <c r="G92" s="278">
        <v>0</v>
      </c>
      <c r="H92" s="278">
        <v>0</v>
      </c>
      <c r="I92" s="278">
        <v>0</v>
      </c>
      <c r="J92" s="278">
        <v>0</v>
      </c>
      <c r="K92" s="279" t="s">
        <v>366</v>
      </c>
      <c r="L92" s="278">
        <v>0</v>
      </c>
    </row>
    <row r="93" spans="2:12" ht="15.75" x14ac:dyDescent="0.25">
      <c r="B93" s="419"/>
      <c r="C93" s="419"/>
      <c r="D93" s="421"/>
      <c r="E93" s="150" t="s">
        <v>401</v>
      </c>
      <c r="F93" s="278">
        <v>0</v>
      </c>
      <c r="G93" s="278">
        <v>0</v>
      </c>
      <c r="H93" s="278">
        <v>0</v>
      </c>
      <c r="I93" s="278">
        <v>0</v>
      </c>
      <c r="J93" s="278">
        <v>0</v>
      </c>
      <c r="K93" s="279" t="s">
        <v>366</v>
      </c>
      <c r="L93" s="278">
        <v>0</v>
      </c>
    </row>
  </sheetData>
  <mergeCells count="37">
    <mergeCell ref="I4:L4"/>
    <mergeCell ref="B8:C9"/>
    <mergeCell ref="D8:D10"/>
    <mergeCell ref="E8:E10"/>
    <mergeCell ref="C6:J6"/>
    <mergeCell ref="D40:D48"/>
    <mergeCell ref="B40:B48"/>
    <mergeCell ref="C40:C48"/>
    <mergeCell ref="D58:D66"/>
    <mergeCell ref="B18:B20"/>
    <mergeCell ref="C18:C20"/>
    <mergeCell ref="D18:D20"/>
    <mergeCell ref="B21:B30"/>
    <mergeCell ref="C21:C30"/>
    <mergeCell ref="D21:D30"/>
    <mergeCell ref="B31:B39"/>
    <mergeCell ref="C31:C39"/>
    <mergeCell ref="D31:D39"/>
    <mergeCell ref="B49:B57"/>
    <mergeCell ref="C49:C57"/>
    <mergeCell ref="D49:D57"/>
    <mergeCell ref="I1:L2"/>
    <mergeCell ref="F8:L9"/>
    <mergeCell ref="B85:B93"/>
    <mergeCell ref="C85:C93"/>
    <mergeCell ref="D85:D93"/>
    <mergeCell ref="B67:B75"/>
    <mergeCell ref="C67:C75"/>
    <mergeCell ref="D67:D75"/>
    <mergeCell ref="B76:B84"/>
    <mergeCell ref="C76:C84"/>
    <mergeCell ref="D76:D84"/>
    <mergeCell ref="B11:B17"/>
    <mergeCell ref="C11:C17"/>
    <mergeCell ref="D11:D17"/>
    <mergeCell ref="B58:B66"/>
    <mergeCell ref="C58:C66"/>
  </mergeCells>
  <pageMargins left="0.7" right="0.7" top="0.75" bottom="0.75" header="0.3" footer="0.3"/>
  <pageSetup paperSize="9" scale="73" fitToHeight="0" orientation="landscape" r:id="rId1"/>
  <rowBreaks count="1" manualBreakCount="1">
    <brk id="2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Приложение 1</vt:lpstr>
      <vt:lpstr>Приложение 2</vt:lpstr>
      <vt:lpstr>Приложение 3 </vt:lpstr>
      <vt:lpstr>Приложение 4</vt:lpstr>
      <vt:lpstr>Приложение 5 </vt:lpstr>
      <vt:lpstr>'Приложение 2'!Область_печати</vt:lpstr>
      <vt:lpstr>'Приложение 3 '!Область_печати</vt:lpstr>
      <vt:lpstr>'Приложение 5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2022-06-23T09:03:36Z</dcterms:modified>
</cp:coreProperties>
</file>